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1_GV\0_Support\13_cms\Kenndaten\"/>
    </mc:Choice>
  </mc:AlternateContent>
  <bookViews>
    <workbookView xWindow="120" yWindow="120" windowWidth="28680" windowHeight="13860"/>
  </bookViews>
  <sheets>
    <sheet name="P1.1." sheetId="4" r:id="rId1"/>
    <sheet name="P1.2." sheetId="5" r:id="rId2"/>
    <sheet name="P2.1." sheetId="6" r:id="rId3"/>
    <sheet name="P2.2." sheetId="7" r:id="rId4"/>
    <sheet name="P2.3." sheetId="8" r:id="rId5"/>
    <sheet name="P3.1." sheetId="9" r:id="rId6"/>
    <sheet name="P3.2." sheetId="10" r:id="rId7"/>
    <sheet name="P3.3." sheetId="11" r:id="rId8"/>
    <sheet name="P4.1." sheetId="12" r:id="rId9"/>
    <sheet name="P4.2." sheetId="13" r:id="rId10"/>
    <sheet name="P4.3." sheetId="14" r:id="rId11"/>
    <sheet name="P4.4." sheetId="15" r:id="rId12"/>
    <sheet name="P4.5." sheetId="16" r:id="rId13"/>
    <sheet name="P4.6." sheetId="17" r:id="rId14"/>
    <sheet name="P4.7." sheetId="18" r:id="rId15"/>
    <sheet name="P4.8." sheetId="19" r:id="rId16"/>
    <sheet name="P4.9." sheetId="20" r:id="rId17"/>
    <sheet name="P4.10." sheetId="21" r:id="rId18"/>
    <sheet name="P4.11." sheetId="22" r:id="rId19"/>
    <sheet name="P4.12." sheetId="23" r:id="rId20"/>
    <sheet name="P4.13." sheetId="24" r:id="rId21"/>
    <sheet name="P4.14." sheetId="25" r:id="rId22"/>
    <sheet name="P5.1." sheetId="26" r:id="rId23"/>
    <sheet name="P5.2." sheetId="27" r:id="rId24"/>
    <sheet name="P5.3." sheetId="28"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nm.Database">P5.3.!$A$5:$S$180</definedName>
    <definedName name="_xlnm.Print_Area" localSheetId="1">P1.2.!$A$1:$J$37</definedName>
    <definedName name="_xlnm.Print_Area" localSheetId="2">P2.1.!$A$1:$F$33</definedName>
    <definedName name="_xlnm.Print_Area" localSheetId="3">P2.2.!$A$1:$K$35</definedName>
    <definedName name="_xlnm.Print_Area" localSheetId="4">P2.3.!$A$1:$F$34</definedName>
    <definedName name="_xlnm.Print_Area" localSheetId="5">P3.1.!$A$1:$G$36</definedName>
    <definedName name="_xlnm.Print_Area" localSheetId="6">P3.2.!$A$1:$F$33</definedName>
    <definedName name="_xlnm.Print_Area" localSheetId="7">P3.3.!$A$1:$F$34</definedName>
    <definedName name="_xlnm.Print_Area" localSheetId="8">P4.1.!$A$1:$F$37</definedName>
    <definedName name="_xlnm.Print_Area" localSheetId="17">P4.10.!$A$1:$I$38</definedName>
    <definedName name="_xlnm.Print_Area" localSheetId="18">P4.11.!$A$1:$F$38</definedName>
    <definedName name="_xlnm.Print_Area" localSheetId="19">P4.12.!$A$1:$F$38</definedName>
    <definedName name="_xlnm.Print_Area" localSheetId="20">P4.13.!$A$1:$F$38</definedName>
    <definedName name="_xlnm.Print_Area" localSheetId="21">P4.14.!$A$1:$E$16</definedName>
    <definedName name="_xlnm.Print_Area" localSheetId="9">P4.2.!$A$1:$P$38</definedName>
    <definedName name="_xlnm.Print_Area" localSheetId="10">P4.3.!$A$1:$H$38</definedName>
    <definedName name="_xlnm.Print_Area" localSheetId="11">P4.4.!$A$1:$AE$37</definedName>
    <definedName name="_xlnm.Print_Area" localSheetId="12">P4.5.!$A$1:$M$37</definedName>
    <definedName name="_xlnm.Print_Area" localSheetId="13">P4.6.!$A$1:$I$37</definedName>
    <definedName name="_xlnm.Print_Area" localSheetId="14">P4.7.!$A$1:$F$39</definedName>
    <definedName name="_xlnm.Print_Area" localSheetId="15">P4.8.!$A$1:$O$41</definedName>
    <definedName name="_xlnm.Print_Area" localSheetId="16">P4.9.!$A$1:$M$40</definedName>
    <definedName name="_xlnm.Print_Area" localSheetId="22">P5.1.!$A$1:$F$39</definedName>
    <definedName name="_xlnm.Print_Area" localSheetId="23">P5.2.!$A$1:$G$22</definedName>
    <definedName name="_xlnm.Print_Area" localSheetId="24">P5.3.!$A$1:$G$34</definedName>
    <definedName name="gesamt">[1]data!$E$1075:$AR$1193</definedName>
    <definedName name="limmattal">[1]data!$E$361:$AR$479</definedName>
    <definedName name="linkes_seeufer">[1]data!$E$480:$AR$598</definedName>
    <definedName name="männedorf">[1]data!$E$599:$AR$717</definedName>
    <definedName name="unterland">[1]data!$E$242:$AR$360</definedName>
    <definedName name="uster">[1]data!$E$718:$AR$836</definedName>
    <definedName name="wetzikon">[1]data!$E$837:$AR$955</definedName>
    <definedName name="winterthur">[1]data!$E$123:$AR$241</definedName>
    <definedName name="zürich">[1]data!$E$4:$AR$122</definedName>
  </definedNames>
  <calcPr calcId="162913"/>
</workbook>
</file>

<file path=xl/calcChain.xml><?xml version="1.0" encoding="utf-8"?>
<calcChain xmlns="http://schemas.openxmlformats.org/spreadsheetml/2006/main">
  <c r="G28" i="28" l="1"/>
  <c r="F28" i="28"/>
  <c r="E28" i="28"/>
  <c r="D28" i="28"/>
  <c r="C28" i="28"/>
  <c r="G27" i="28"/>
  <c r="F27" i="28"/>
  <c r="E27" i="28"/>
  <c r="D27" i="28"/>
  <c r="C27" i="28"/>
  <c r="G24" i="28"/>
  <c r="F24" i="28"/>
  <c r="E24" i="28"/>
  <c r="D24" i="28"/>
  <c r="C24" i="28"/>
  <c r="G23" i="28"/>
  <c r="F23" i="28"/>
  <c r="E23" i="28"/>
  <c r="D23" i="28"/>
  <c r="C23" i="28"/>
  <c r="G22" i="28"/>
  <c r="F22" i="28"/>
  <c r="E22" i="28"/>
  <c r="D22" i="28"/>
  <c r="C22" i="28"/>
  <c r="G21" i="28"/>
  <c r="F21" i="28"/>
  <c r="E21" i="28"/>
  <c r="D21" i="28"/>
  <c r="C21" i="28"/>
  <c r="G20" i="28"/>
  <c r="F20" i="28"/>
  <c r="E20" i="28"/>
  <c r="D20" i="28"/>
  <c r="C20" i="28"/>
  <c r="C15" i="28"/>
  <c r="C30" i="28" s="1"/>
  <c r="F11" i="28"/>
  <c r="F15" i="28" s="1"/>
  <c r="F30" i="28" s="1"/>
  <c r="E11" i="28"/>
  <c r="G11" i="28" s="1"/>
  <c r="G15" i="28" s="1"/>
  <c r="G30" i="28" s="1"/>
  <c r="D11" i="28"/>
  <c r="D15" i="28" s="1"/>
  <c r="D30" i="28" s="1"/>
  <c r="C11" i="28"/>
  <c r="G10" i="28"/>
  <c r="G4" i="28"/>
  <c r="F4" i="28"/>
  <c r="E4" i="28"/>
  <c r="D4" i="28"/>
  <c r="C4" i="28"/>
  <c r="E15" i="28" l="1"/>
  <c r="E30" i="28" s="1"/>
  <c r="F32" i="26" l="1"/>
  <c r="F30" i="26"/>
  <c r="F29" i="26"/>
  <c r="F28" i="26"/>
  <c r="F27" i="26"/>
  <c r="F22" i="26"/>
  <c r="F20" i="26"/>
  <c r="F19" i="26"/>
  <c r="F18" i="26"/>
  <c r="F17" i="26"/>
  <c r="F15" i="26"/>
  <c r="F14" i="26"/>
  <c r="F13" i="26"/>
  <c r="F12" i="26"/>
  <c r="F11" i="26"/>
  <c r="E24" i="26"/>
  <c r="F24" i="26" s="1"/>
  <c r="D24" i="26"/>
  <c r="C24" i="26"/>
  <c r="C34" i="26" s="1"/>
  <c r="F8" i="26"/>
  <c r="F7" i="26"/>
  <c r="F6" i="26"/>
  <c r="F5" i="26"/>
  <c r="F4" i="26"/>
  <c r="D34" i="26" l="1"/>
  <c r="F34" i="26" s="1"/>
  <c r="F9" i="26"/>
  <c r="D9" i="25" l="1"/>
  <c r="C7" i="25"/>
  <c r="E7" i="25" s="1"/>
  <c r="C6" i="25"/>
  <c r="E6" i="25" s="1"/>
  <c r="C5" i="25"/>
  <c r="E5" i="25" s="1"/>
  <c r="C4" i="25"/>
  <c r="E4" i="25" s="1"/>
  <c r="C9" i="25" l="1"/>
  <c r="E9" i="25" s="1"/>
  <c r="D30" i="24" l="1"/>
  <c r="F30" i="24" s="1"/>
  <c r="D29" i="24"/>
  <c r="F29" i="24" s="1"/>
  <c r="D28" i="24"/>
  <c r="F28" i="24" s="1"/>
  <c r="F27" i="24"/>
  <c r="D27" i="24"/>
  <c r="E24" i="24"/>
  <c r="F24" i="24" s="1"/>
  <c r="E22" i="24"/>
  <c r="D22" i="24"/>
  <c r="E20" i="24"/>
  <c r="F20" i="24" s="1"/>
  <c r="E19" i="24"/>
  <c r="F19" i="24" s="1"/>
  <c r="D19" i="24"/>
  <c r="C19" i="24"/>
  <c r="E18" i="24"/>
  <c r="D18" i="24"/>
  <c r="F18" i="24" s="1"/>
  <c r="E17" i="24"/>
  <c r="F17" i="24" s="1"/>
  <c r="D17" i="24"/>
  <c r="F15" i="24"/>
  <c r="E15" i="24"/>
  <c r="E14" i="24"/>
  <c r="F14" i="24" s="1"/>
  <c r="D14" i="24"/>
  <c r="C14" i="24"/>
  <c r="E13" i="24"/>
  <c r="D13" i="24"/>
  <c r="C13" i="24"/>
  <c r="E12" i="24"/>
  <c r="F12" i="24" s="1"/>
  <c r="D12" i="24"/>
  <c r="F11" i="24"/>
  <c r="E11" i="24"/>
  <c r="D11" i="24"/>
  <c r="E9" i="24"/>
  <c r="F9" i="24" s="1"/>
  <c r="D9" i="24"/>
  <c r="E8" i="24"/>
  <c r="F8" i="24" s="1"/>
  <c r="D8" i="24"/>
  <c r="E7" i="24"/>
  <c r="F7" i="24" s="1"/>
  <c r="D7" i="24"/>
  <c r="E6" i="24"/>
  <c r="F6" i="24" s="1"/>
  <c r="D6" i="24"/>
  <c r="E5" i="24"/>
  <c r="F5" i="24" s="1"/>
  <c r="D5" i="24"/>
  <c r="E4" i="24"/>
  <c r="F4" i="24" s="1"/>
  <c r="D4" i="24"/>
  <c r="F13" i="24" l="1"/>
  <c r="F22" i="24"/>
  <c r="D30" i="23"/>
  <c r="C30" i="23"/>
  <c r="D29" i="23"/>
  <c r="C29" i="23"/>
  <c r="D28" i="23"/>
  <c r="C28" i="23"/>
  <c r="D27" i="23"/>
  <c r="C27" i="23"/>
  <c r="E22" i="23"/>
  <c r="F22" i="23" s="1"/>
  <c r="D20" i="23"/>
  <c r="C20" i="23"/>
  <c r="E19" i="23"/>
  <c r="E18" i="23"/>
  <c r="F18" i="23" s="1"/>
  <c r="E17" i="23"/>
  <c r="E20" i="23" s="1"/>
  <c r="F20" i="23" s="1"/>
  <c r="D15" i="23"/>
  <c r="C15" i="23"/>
  <c r="E14" i="23"/>
  <c r="F14" i="23" s="1"/>
  <c r="E13" i="23"/>
  <c r="F13" i="23" s="1"/>
  <c r="E12" i="23"/>
  <c r="F12" i="23" s="1"/>
  <c r="E11" i="23"/>
  <c r="F11" i="23" s="1"/>
  <c r="D9" i="23"/>
  <c r="D24" i="23" s="1"/>
  <c r="C9" i="23"/>
  <c r="C24" i="23" s="1"/>
  <c r="E8" i="23"/>
  <c r="F8" i="23" s="1"/>
  <c r="E7" i="23"/>
  <c r="F7" i="23" s="1"/>
  <c r="E6" i="23"/>
  <c r="F6" i="23" s="1"/>
  <c r="E5" i="23"/>
  <c r="F5" i="23" s="1"/>
  <c r="E4" i="23"/>
  <c r="F4" i="23" s="1"/>
  <c r="C4" i="23"/>
  <c r="F28" i="23" l="1"/>
  <c r="F27" i="23"/>
  <c r="F29" i="23"/>
  <c r="F17" i="23"/>
  <c r="E9" i="23"/>
  <c r="E15" i="23"/>
  <c r="F15" i="23" s="1"/>
  <c r="F9" i="23" l="1"/>
  <c r="E24" i="23"/>
  <c r="F24" i="23" s="1"/>
  <c r="D30" i="22" l="1"/>
  <c r="F30" i="22" s="1"/>
  <c r="C30" i="22"/>
  <c r="D29" i="22"/>
  <c r="F29" i="22" s="1"/>
  <c r="C29" i="22"/>
  <c r="D28" i="22"/>
  <c r="F28" i="22" s="1"/>
  <c r="C28" i="22"/>
  <c r="F27" i="22"/>
  <c r="D27" i="22"/>
  <c r="C27" i="22"/>
  <c r="E24" i="22"/>
  <c r="D24" i="22"/>
  <c r="C24" i="22"/>
  <c r="E22" i="22"/>
  <c r="D22" i="22"/>
  <c r="F22" i="22" s="1"/>
  <c r="C22" i="22"/>
  <c r="E20" i="22"/>
  <c r="F20" i="22" s="1"/>
  <c r="D20" i="22"/>
  <c r="F19" i="22"/>
  <c r="E19" i="22"/>
  <c r="D19" i="22"/>
  <c r="C19" i="22"/>
  <c r="E18" i="22"/>
  <c r="F18" i="22" s="1"/>
  <c r="D18" i="22"/>
  <c r="C18" i="22"/>
  <c r="E17" i="22"/>
  <c r="F17" i="22" s="1"/>
  <c r="D17" i="22"/>
  <c r="C17" i="22"/>
  <c r="E15" i="22"/>
  <c r="F15" i="22" s="1"/>
  <c r="C15" i="22"/>
  <c r="E14" i="22"/>
  <c r="D14" i="22"/>
  <c r="C14" i="22"/>
  <c r="E13" i="22"/>
  <c r="F13" i="22" s="1"/>
  <c r="D13" i="22"/>
  <c r="C13" i="22"/>
  <c r="E12" i="22"/>
  <c r="D12" i="22"/>
  <c r="C12" i="22"/>
  <c r="E11" i="22"/>
  <c r="F11" i="22" s="1"/>
  <c r="D11" i="22"/>
  <c r="C11" i="22"/>
  <c r="E9" i="22"/>
  <c r="D9" i="22"/>
  <c r="C9" i="22"/>
  <c r="E8" i="22"/>
  <c r="F8" i="22" s="1"/>
  <c r="D8" i="22"/>
  <c r="C8" i="22"/>
  <c r="E7" i="22"/>
  <c r="D7" i="22"/>
  <c r="C7" i="22"/>
  <c r="E6" i="22"/>
  <c r="F6" i="22" s="1"/>
  <c r="D6" i="22"/>
  <c r="C6" i="22"/>
  <c r="E5" i="22"/>
  <c r="D5" i="22"/>
  <c r="C5" i="22"/>
  <c r="E4" i="22"/>
  <c r="F4" i="22" s="1"/>
  <c r="D4" i="22"/>
  <c r="C4" i="22"/>
  <c r="F7" i="22" l="1"/>
  <c r="F12" i="22"/>
  <c r="F24" i="22"/>
  <c r="F5" i="22"/>
  <c r="F9" i="22"/>
  <c r="F14" i="22"/>
  <c r="H30" i="21"/>
  <c r="G30" i="21"/>
  <c r="F30" i="21"/>
  <c r="E30" i="21"/>
  <c r="D30" i="21"/>
  <c r="C30" i="21"/>
  <c r="I30" i="21" s="1"/>
  <c r="H29" i="21"/>
  <c r="G29" i="21"/>
  <c r="F29" i="21"/>
  <c r="E29" i="21"/>
  <c r="D29" i="21"/>
  <c r="C29" i="21"/>
  <c r="H28" i="21"/>
  <c r="G28" i="21"/>
  <c r="F28" i="21"/>
  <c r="E28" i="21"/>
  <c r="D28" i="21"/>
  <c r="I28" i="21" s="1"/>
  <c r="C28" i="21"/>
  <c r="H27" i="21"/>
  <c r="G27" i="21"/>
  <c r="F27" i="21"/>
  <c r="E27" i="21"/>
  <c r="D27" i="21"/>
  <c r="C27" i="21"/>
  <c r="I22" i="21"/>
  <c r="H22" i="21"/>
  <c r="G22" i="21"/>
  <c r="F22" i="21"/>
  <c r="E22" i="21"/>
  <c r="D22" i="21"/>
  <c r="C22" i="21"/>
  <c r="I19" i="21"/>
  <c r="H19" i="21"/>
  <c r="G19" i="21"/>
  <c r="F19" i="21"/>
  <c r="E19" i="21"/>
  <c r="D19" i="21"/>
  <c r="C19" i="21"/>
  <c r="I18" i="21"/>
  <c r="H18" i="21"/>
  <c r="G18" i="21"/>
  <c r="F18" i="21"/>
  <c r="E18" i="21"/>
  <c r="E20" i="21" s="1"/>
  <c r="D18" i="21"/>
  <c r="C18" i="21"/>
  <c r="I17" i="21"/>
  <c r="H17" i="21"/>
  <c r="H20" i="21" s="1"/>
  <c r="G17" i="21"/>
  <c r="F17" i="21"/>
  <c r="F20" i="21" s="1"/>
  <c r="E17" i="21"/>
  <c r="D17" i="21"/>
  <c r="D20" i="21" s="1"/>
  <c r="C17" i="21"/>
  <c r="I14" i="21"/>
  <c r="H14" i="21"/>
  <c r="G14" i="21"/>
  <c r="F14" i="21"/>
  <c r="E14" i="21"/>
  <c r="D14" i="21"/>
  <c r="C14" i="21"/>
  <c r="I13" i="21"/>
  <c r="H13" i="21"/>
  <c r="G13" i="21"/>
  <c r="F13" i="21"/>
  <c r="E13" i="21"/>
  <c r="D13" i="21"/>
  <c r="C13" i="21"/>
  <c r="I12" i="21"/>
  <c r="H12" i="21"/>
  <c r="G12" i="21"/>
  <c r="F12" i="21"/>
  <c r="E12" i="21"/>
  <c r="D12" i="21"/>
  <c r="C12" i="21"/>
  <c r="I11" i="21"/>
  <c r="I15" i="21" s="1"/>
  <c r="H11" i="21"/>
  <c r="G11" i="21"/>
  <c r="F11" i="21"/>
  <c r="E11" i="21"/>
  <c r="E15" i="21" s="1"/>
  <c r="D11" i="21"/>
  <c r="C11" i="21"/>
  <c r="I8" i="21"/>
  <c r="H8" i="21"/>
  <c r="G8" i="21"/>
  <c r="F8" i="21"/>
  <c r="E8" i="21"/>
  <c r="D8" i="21"/>
  <c r="C8" i="21"/>
  <c r="I7" i="21"/>
  <c r="H7" i="21"/>
  <c r="G7" i="21"/>
  <c r="F7" i="21"/>
  <c r="E7" i="21"/>
  <c r="D7" i="21"/>
  <c r="C7" i="21"/>
  <c r="I6" i="21"/>
  <c r="H6" i="21"/>
  <c r="G6" i="21"/>
  <c r="F6" i="21"/>
  <c r="E6" i="21"/>
  <c r="D6" i="21"/>
  <c r="C6" i="21"/>
  <c r="I5" i="21"/>
  <c r="H5" i="21"/>
  <c r="G5" i="21"/>
  <c r="F5" i="21"/>
  <c r="E5" i="21"/>
  <c r="D5" i="21"/>
  <c r="C5" i="21"/>
  <c r="I4" i="21"/>
  <c r="H4" i="21"/>
  <c r="G4" i="21"/>
  <c r="F4" i="21"/>
  <c r="E4" i="21"/>
  <c r="D4" i="21"/>
  <c r="D9" i="21" s="1"/>
  <c r="C4" i="21"/>
  <c r="F9" i="21" l="1"/>
  <c r="F15" i="21"/>
  <c r="I20" i="21"/>
  <c r="G9" i="21"/>
  <c r="G15" i="21"/>
  <c r="I27" i="21"/>
  <c r="I29" i="21"/>
  <c r="C9" i="21"/>
  <c r="C24" i="21" s="1"/>
  <c r="I9" i="21"/>
  <c r="C15" i="21"/>
  <c r="H9" i="21"/>
  <c r="E9" i="21"/>
  <c r="E24" i="21" s="1"/>
  <c r="D15" i="21"/>
  <c r="H15" i="21"/>
  <c r="H24" i="21" s="1"/>
  <c r="C20" i="21"/>
  <c r="G20" i="21"/>
  <c r="F24" i="21"/>
  <c r="D24" i="21"/>
  <c r="I24" i="21"/>
  <c r="G24" i="21" l="1"/>
  <c r="L30" i="20"/>
  <c r="J30" i="20"/>
  <c r="H30" i="20"/>
  <c r="F30" i="20"/>
  <c r="D30" i="20"/>
  <c r="C30" i="20"/>
  <c r="M30" i="20" s="1"/>
  <c r="L29" i="20"/>
  <c r="K29" i="20"/>
  <c r="J29" i="20"/>
  <c r="I29" i="20"/>
  <c r="H29" i="20"/>
  <c r="G29" i="20"/>
  <c r="F29" i="20"/>
  <c r="E29" i="20"/>
  <c r="M29" i="20" s="1"/>
  <c r="D29" i="20"/>
  <c r="C29" i="20"/>
  <c r="L28" i="20"/>
  <c r="K28" i="20"/>
  <c r="J28" i="20"/>
  <c r="I28" i="20"/>
  <c r="H28" i="20"/>
  <c r="G28" i="20"/>
  <c r="F28" i="20"/>
  <c r="E28" i="20"/>
  <c r="D28" i="20"/>
  <c r="C28" i="20"/>
  <c r="M28" i="20" s="1"/>
  <c r="L27" i="20"/>
  <c r="K27" i="20"/>
  <c r="J27" i="20"/>
  <c r="I27" i="20"/>
  <c r="H27" i="20"/>
  <c r="G27" i="20"/>
  <c r="F27" i="20"/>
  <c r="E27" i="20"/>
  <c r="D27" i="20"/>
  <c r="C27" i="20"/>
  <c r="K22" i="20"/>
  <c r="I22" i="20"/>
  <c r="G22" i="20"/>
  <c r="E22" i="20"/>
  <c r="C22" i="20"/>
  <c r="K19" i="20"/>
  <c r="I19" i="20"/>
  <c r="G19" i="20"/>
  <c r="E19" i="20"/>
  <c r="C19" i="20"/>
  <c r="K18" i="20"/>
  <c r="I18" i="20"/>
  <c r="G18" i="20"/>
  <c r="E18" i="20"/>
  <c r="C18" i="20"/>
  <c r="M18" i="20" s="1"/>
  <c r="K17" i="20"/>
  <c r="I17" i="20"/>
  <c r="G17" i="20"/>
  <c r="E17" i="20"/>
  <c r="C17" i="20"/>
  <c r="K14" i="20"/>
  <c r="I14" i="20"/>
  <c r="G14" i="20"/>
  <c r="E14" i="20"/>
  <c r="C14" i="20"/>
  <c r="K13" i="20"/>
  <c r="I13" i="20"/>
  <c r="G13" i="20"/>
  <c r="E13" i="20"/>
  <c r="C13" i="20"/>
  <c r="K12" i="20"/>
  <c r="I12" i="20"/>
  <c r="G12" i="20"/>
  <c r="E12" i="20"/>
  <c r="C12" i="20"/>
  <c r="M12" i="20" s="1"/>
  <c r="K11" i="20"/>
  <c r="I11" i="20"/>
  <c r="G11" i="20"/>
  <c r="E11" i="20"/>
  <c r="M11" i="20" s="1"/>
  <c r="C11" i="20"/>
  <c r="K8" i="20"/>
  <c r="I8" i="20"/>
  <c r="G8" i="20"/>
  <c r="E8" i="20"/>
  <c r="C8" i="20"/>
  <c r="K7" i="20"/>
  <c r="I7" i="20"/>
  <c r="G7" i="20"/>
  <c r="E7" i="20"/>
  <c r="C7" i="20"/>
  <c r="K6" i="20"/>
  <c r="I6" i="20"/>
  <c r="G6" i="20"/>
  <c r="E6" i="20"/>
  <c r="C6" i="20"/>
  <c r="K5" i="20"/>
  <c r="I5" i="20"/>
  <c r="G5" i="20"/>
  <c r="G9" i="20" s="1"/>
  <c r="E5" i="20"/>
  <c r="C5" i="20"/>
  <c r="K4" i="20"/>
  <c r="I4" i="20"/>
  <c r="I9" i="20" s="1"/>
  <c r="G4" i="20"/>
  <c r="E4" i="20"/>
  <c r="C4" i="20"/>
  <c r="L18" i="20" l="1"/>
  <c r="H22" i="20"/>
  <c r="M4" i="20"/>
  <c r="K9" i="20"/>
  <c r="M7" i="20"/>
  <c r="M8" i="20"/>
  <c r="J8" i="20" s="1"/>
  <c r="G15" i="20"/>
  <c r="G24" i="20" s="1"/>
  <c r="M13" i="20"/>
  <c r="G20" i="20"/>
  <c r="M19" i="20"/>
  <c r="J22" i="20"/>
  <c r="E9" i="20"/>
  <c r="I20" i="20"/>
  <c r="M22" i="20"/>
  <c r="L22" i="20"/>
  <c r="D7" i="20"/>
  <c r="M6" i="20"/>
  <c r="L6" i="20" s="1"/>
  <c r="C15" i="20"/>
  <c r="K15" i="20"/>
  <c r="H13" i="20"/>
  <c r="C20" i="20"/>
  <c r="K20" i="20"/>
  <c r="F22" i="20"/>
  <c r="M27" i="20"/>
  <c r="H7" i="20"/>
  <c r="H12" i="20"/>
  <c r="F19" i="20"/>
  <c r="J12" i="20"/>
  <c r="H19" i="20"/>
  <c r="F6" i="20"/>
  <c r="D6" i="20"/>
  <c r="L7" i="20"/>
  <c r="L12" i="20"/>
  <c r="J18" i="20"/>
  <c r="F18" i="20"/>
  <c r="J19" i="20"/>
  <c r="L4" i="20"/>
  <c r="D4" i="20"/>
  <c r="J4" i="20"/>
  <c r="F4" i="20"/>
  <c r="F12" i="20"/>
  <c r="J7" i="20"/>
  <c r="F8" i="20"/>
  <c r="L13" i="20"/>
  <c r="D13" i="20"/>
  <c r="F13" i="20"/>
  <c r="J13" i="20"/>
  <c r="H4" i="20"/>
  <c r="D11" i="20"/>
  <c r="J11" i="20"/>
  <c r="L11" i="20"/>
  <c r="H11" i="20"/>
  <c r="K24" i="20"/>
  <c r="L19" i="20"/>
  <c r="J6" i="20"/>
  <c r="H18" i="20"/>
  <c r="I15" i="20"/>
  <c r="I24" i="20" s="1"/>
  <c r="E20" i="20"/>
  <c r="D8" i="20"/>
  <c r="F11" i="20"/>
  <c r="M14" i="20"/>
  <c r="D14" i="20" s="1"/>
  <c r="D18" i="20"/>
  <c r="M17" i="20"/>
  <c r="M20" i="20" s="1"/>
  <c r="L20" i="20" s="1"/>
  <c r="F7" i="20"/>
  <c r="M5" i="20"/>
  <c r="F5" i="20" s="1"/>
  <c r="D12" i="20"/>
  <c r="D22" i="20"/>
  <c r="C9" i="20"/>
  <c r="E15" i="20"/>
  <c r="D19" i="20"/>
  <c r="H8" i="20" l="1"/>
  <c r="H6" i="20"/>
  <c r="L8" i="20"/>
  <c r="D17" i="20"/>
  <c r="F14" i="20"/>
  <c r="L14" i="20"/>
  <c r="F17" i="20"/>
  <c r="J5" i="20"/>
  <c r="L5" i="20"/>
  <c r="H5" i="20"/>
  <c r="E24" i="20"/>
  <c r="D5" i="20"/>
  <c r="M15" i="20"/>
  <c r="H20" i="20"/>
  <c r="D20" i="20"/>
  <c r="J17" i="20"/>
  <c r="H17" i="20"/>
  <c r="H14" i="20"/>
  <c r="J20" i="20"/>
  <c r="M9" i="20"/>
  <c r="D9" i="20" s="1"/>
  <c r="C24" i="20"/>
  <c r="L17" i="20"/>
  <c r="F20" i="20"/>
  <c r="J14" i="20"/>
  <c r="L15" i="20" l="1"/>
  <c r="D15" i="20"/>
  <c r="H15" i="20"/>
  <c r="F15" i="20"/>
  <c r="M24" i="20"/>
  <c r="L9" i="20"/>
  <c r="H9" i="20"/>
  <c r="F9" i="20"/>
  <c r="J9" i="20"/>
  <c r="J15" i="20"/>
  <c r="D24" i="20"/>
  <c r="H24" i="20" l="1"/>
  <c r="L24" i="20"/>
  <c r="J24" i="20"/>
  <c r="F24" i="20"/>
  <c r="N31" i="19" l="1"/>
  <c r="M31" i="19"/>
  <c r="L31" i="19"/>
  <c r="K31" i="19"/>
  <c r="J31" i="19"/>
  <c r="I31" i="19"/>
  <c r="H31" i="19"/>
  <c r="G31" i="19"/>
  <c r="F31" i="19"/>
  <c r="E31" i="19"/>
  <c r="C31" i="19"/>
  <c r="N30" i="19"/>
  <c r="M30" i="19"/>
  <c r="L30" i="19"/>
  <c r="J30" i="19"/>
  <c r="I30" i="19"/>
  <c r="H30" i="19"/>
  <c r="G30" i="19"/>
  <c r="F30" i="19"/>
  <c r="E30" i="19"/>
  <c r="D30" i="19"/>
  <c r="C30" i="19"/>
  <c r="N29" i="19"/>
  <c r="M29" i="19"/>
  <c r="L29" i="19"/>
  <c r="K29" i="19"/>
  <c r="J29" i="19"/>
  <c r="I29" i="19"/>
  <c r="H29" i="19"/>
  <c r="G29" i="19"/>
  <c r="F29" i="19"/>
  <c r="E29" i="19"/>
  <c r="D29" i="19"/>
  <c r="C29" i="19"/>
  <c r="N28" i="19"/>
  <c r="M28" i="19"/>
  <c r="L28" i="19"/>
  <c r="K28" i="19"/>
  <c r="J28" i="19"/>
  <c r="I28" i="19"/>
  <c r="H28" i="19"/>
  <c r="G28" i="19"/>
  <c r="F28" i="19"/>
  <c r="E28" i="19"/>
  <c r="D28" i="19"/>
  <c r="C28" i="19"/>
  <c r="M23" i="19"/>
  <c r="L23" i="19"/>
  <c r="K23" i="19"/>
  <c r="J23" i="19"/>
  <c r="I23" i="19"/>
  <c r="H23" i="19"/>
  <c r="G23" i="19"/>
  <c r="F23" i="19"/>
  <c r="E23" i="19"/>
  <c r="D23" i="19"/>
  <c r="C23" i="19"/>
  <c r="M20" i="19"/>
  <c r="L20" i="19"/>
  <c r="K20" i="19"/>
  <c r="J20" i="19"/>
  <c r="I20" i="19"/>
  <c r="H20" i="19"/>
  <c r="G20" i="19"/>
  <c r="F20" i="19"/>
  <c r="E20" i="19"/>
  <c r="D20" i="19"/>
  <c r="C20" i="19"/>
  <c r="O20" i="19" s="1"/>
  <c r="M19" i="19"/>
  <c r="L19" i="19"/>
  <c r="K19" i="19"/>
  <c r="J19" i="19"/>
  <c r="I19" i="19"/>
  <c r="H19" i="19"/>
  <c r="H21" i="19" s="1"/>
  <c r="G19" i="19"/>
  <c r="F19" i="19"/>
  <c r="E19" i="19"/>
  <c r="D19" i="19"/>
  <c r="C19" i="19"/>
  <c r="M18" i="19"/>
  <c r="L18" i="19"/>
  <c r="K18" i="19"/>
  <c r="J18" i="19"/>
  <c r="I18" i="19"/>
  <c r="I21" i="19" s="1"/>
  <c r="H18" i="19"/>
  <c r="G18" i="19"/>
  <c r="F18" i="19"/>
  <c r="E18" i="19"/>
  <c r="D18" i="19"/>
  <c r="C18" i="19"/>
  <c r="M15" i="19"/>
  <c r="L15" i="19"/>
  <c r="K15" i="19"/>
  <c r="J15" i="19"/>
  <c r="I15" i="19"/>
  <c r="H15" i="19"/>
  <c r="G15" i="19"/>
  <c r="F15" i="19"/>
  <c r="E15" i="19"/>
  <c r="D15" i="19"/>
  <c r="C15" i="19"/>
  <c r="M14" i="19"/>
  <c r="L14" i="19"/>
  <c r="K14" i="19"/>
  <c r="J14" i="19"/>
  <c r="I14" i="19"/>
  <c r="H14" i="19"/>
  <c r="G14" i="19"/>
  <c r="F14" i="19"/>
  <c r="E14" i="19"/>
  <c r="D14" i="19"/>
  <c r="C14" i="19"/>
  <c r="O14" i="19" s="1"/>
  <c r="M13" i="19"/>
  <c r="L13" i="19"/>
  <c r="K13" i="19"/>
  <c r="J13" i="19"/>
  <c r="I13" i="19"/>
  <c r="H13" i="19"/>
  <c r="G13" i="19"/>
  <c r="F13" i="19"/>
  <c r="E13" i="19"/>
  <c r="D13" i="19"/>
  <c r="C13" i="19"/>
  <c r="M12" i="19"/>
  <c r="M16" i="19" s="1"/>
  <c r="L12" i="19"/>
  <c r="K12" i="19"/>
  <c r="J12" i="19"/>
  <c r="I12" i="19"/>
  <c r="I16" i="19" s="1"/>
  <c r="H12" i="19"/>
  <c r="G12" i="19"/>
  <c r="F12" i="19"/>
  <c r="E12" i="19"/>
  <c r="E16" i="19" s="1"/>
  <c r="D12" i="19"/>
  <c r="C12" i="19"/>
  <c r="M9" i="19"/>
  <c r="L9" i="19"/>
  <c r="K9" i="19"/>
  <c r="J9" i="19"/>
  <c r="I9" i="19"/>
  <c r="H9" i="19"/>
  <c r="G9" i="19"/>
  <c r="F9" i="19"/>
  <c r="E9" i="19"/>
  <c r="D9" i="19"/>
  <c r="C9" i="19"/>
  <c r="M8" i="19"/>
  <c r="L8" i="19"/>
  <c r="K8" i="19"/>
  <c r="J8" i="19"/>
  <c r="I8" i="19"/>
  <c r="H8" i="19"/>
  <c r="G8" i="19"/>
  <c r="F8" i="19"/>
  <c r="E8" i="19"/>
  <c r="D8" i="19"/>
  <c r="C8" i="19"/>
  <c r="O8" i="19" s="1"/>
  <c r="M7" i="19"/>
  <c r="L7" i="19"/>
  <c r="K7" i="19"/>
  <c r="J7" i="19"/>
  <c r="I7" i="19"/>
  <c r="H7" i="19"/>
  <c r="G7" i="19"/>
  <c r="F7" i="19"/>
  <c r="E7" i="19"/>
  <c r="D7" i="19"/>
  <c r="C7" i="19"/>
  <c r="M6" i="19"/>
  <c r="L6" i="19"/>
  <c r="K6" i="19"/>
  <c r="J6" i="19"/>
  <c r="I6" i="19"/>
  <c r="I10" i="19" s="1"/>
  <c r="H6" i="19"/>
  <c r="G6" i="19"/>
  <c r="F6" i="19"/>
  <c r="E6" i="19"/>
  <c r="D6" i="19"/>
  <c r="C6" i="19"/>
  <c r="M5" i="19"/>
  <c r="L5" i="19"/>
  <c r="K5" i="19"/>
  <c r="J5" i="19"/>
  <c r="I5" i="19"/>
  <c r="H5" i="19"/>
  <c r="H10" i="19" s="1"/>
  <c r="G5" i="19"/>
  <c r="F5" i="19"/>
  <c r="E5" i="19"/>
  <c r="D5" i="19"/>
  <c r="C5" i="19"/>
  <c r="E10" i="19" l="1"/>
  <c r="M10" i="19"/>
  <c r="O7" i="19"/>
  <c r="F16" i="19"/>
  <c r="F25" i="19" s="1"/>
  <c r="J16" i="19"/>
  <c r="O13" i="19"/>
  <c r="F21" i="19"/>
  <c r="J21" i="19"/>
  <c r="O19" i="19"/>
  <c r="G21" i="19"/>
  <c r="O31" i="19"/>
  <c r="J10" i="19"/>
  <c r="K10" i="19"/>
  <c r="O12" i="19"/>
  <c r="G16" i="19"/>
  <c r="K16" i="19"/>
  <c r="K25" i="19" s="1"/>
  <c r="C21" i="19"/>
  <c r="K21" i="19"/>
  <c r="O28" i="19"/>
  <c r="O30" i="19"/>
  <c r="F10" i="19"/>
  <c r="O6" i="19"/>
  <c r="O5" i="19"/>
  <c r="G10" i="19"/>
  <c r="D10" i="19"/>
  <c r="L10" i="19"/>
  <c r="O9" i="19"/>
  <c r="D16" i="19"/>
  <c r="H16" i="19"/>
  <c r="H25" i="19" s="1"/>
  <c r="L16" i="19"/>
  <c r="O15" i="19"/>
  <c r="O16" i="19" s="1"/>
  <c r="D21" i="19"/>
  <c r="L21" i="19"/>
  <c r="E21" i="19"/>
  <c r="M21" i="19"/>
  <c r="M25" i="19" s="1"/>
  <c r="O23" i="19"/>
  <c r="O29" i="19"/>
  <c r="D25" i="19"/>
  <c r="L25" i="19"/>
  <c r="O10" i="19"/>
  <c r="E25" i="19"/>
  <c r="I25" i="19"/>
  <c r="C10" i="19"/>
  <c r="O18" i="19"/>
  <c r="O21" i="19" s="1"/>
  <c r="C16" i="19"/>
  <c r="C25" i="19" s="1"/>
  <c r="O25" i="19" l="1"/>
  <c r="G25" i="19"/>
  <c r="J25" i="19"/>
  <c r="D30" i="18"/>
  <c r="F30" i="18" s="1"/>
  <c r="C30" i="18"/>
  <c r="D29" i="18"/>
  <c r="C29" i="18"/>
  <c r="F29" i="18" s="1"/>
  <c r="D28" i="18"/>
  <c r="C28" i="18"/>
  <c r="D27" i="18"/>
  <c r="C27" i="18"/>
  <c r="E22" i="18"/>
  <c r="D22" i="18"/>
  <c r="C22" i="18"/>
  <c r="E21" i="18"/>
  <c r="D21" i="18"/>
  <c r="C21" i="18"/>
  <c r="E20" i="18"/>
  <c r="D20" i="18"/>
  <c r="C20" i="18"/>
  <c r="E19" i="18"/>
  <c r="D19" i="18"/>
  <c r="F19" i="18" s="1"/>
  <c r="C19" i="18"/>
  <c r="E18" i="18"/>
  <c r="F18" i="18" s="1"/>
  <c r="D18" i="18"/>
  <c r="C18" i="18"/>
  <c r="E17" i="18"/>
  <c r="F17" i="18" s="1"/>
  <c r="D17" i="18"/>
  <c r="C17" i="18"/>
  <c r="E14" i="18"/>
  <c r="F14" i="18" s="1"/>
  <c r="D14" i="18"/>
  <c r="C14" i="18"/>
  <c r="E13" i="18"/>
  <c r="D13" i="18"/>
  <c r="C13" i="18"/>
  <c r="E12" i="18"/>
  <c r="D12" i="18"/>
  <c r="F12" i="18" s="1"/>
  <c r="C12" i="18"/>
  <c r="E11" i="18"/>
  <c r="F11" i="18" s="1"/>
  <c r="D11" i="18"/>
  <c r="C11" i="18"/>
  <c r="C15" i="18" s="1"/>
  <c r="E8" i="18"/>
  <c r="D8" i="18"/>
  <c r="C8" i="18"/>
  <c r="E7" i="18"/>
  <c r="D7" i="18"/>
  <c r="F7" i="18" s="1"/>
  <c r="C7" i="18"/>
  <c r="E6" i="18"/>
  <c r="F6" i="18" s="1"/>
  <c r="D6" i="18"/>
  <c r="C6" i="18"/>
  <c r="E5" i="18"/>
  <c r="F5" i="18" s="1"/>
  <c r="D5" i="18"/>
  <c r="C5" i="18"/>
  <c r="E4" i="18"/>
  <c r="D4" i="18"/>
  <c r="D9" i="18" s="1"/>
  <c r="C4" i="18"/>
  <c r="C9" i="18" l="1"/>
  <c r="C24" i="18" s="1"/>
  <c r="F8" i="18"/>
  <c r="F20" i="18"/>
  <c r="F27" i="18"/>
  <c r="E9" i="18"/>
  <c r="D15" i="18"/>
  <c r="F13" i="18"/>
  <c r="F22" i="18"/>
  <c r="F28" i="18"/>
  <c r="F9" i="18"/>
  <c r="D24" i="18"/>
  <c r="F4" i="18"/>
  <c r="E15" i="18"/>
  <c r="F15" i="18" s="1"/>
  <c r="E24" i="18" l="1"/>
  <c r="F24" i="18" s="1"/>
  <c r="F20" i="17"/>
  <c r="E20" i="17"/>
  <c r="H20" i="17"/>
  <c r="I20" i="17"/>
  <c r="G20" i="17"/>
  <c r="D20" i="17"/>
  <c r="C20" i="17"/>
  <c r="I15" i="17"/>
  <c r="H15" i="17"/>
  <c r="G15" i="17"/>
  <c r="F15" i="17"/>
  <c r="E15" i="17"/>
  <c r="D15" i="17"/>
  <c r="C15" i="17"/>
  <c r="D9" i="17"/>
  <c r="I9" i="17"/>
  <c r="I24" i="17" s="1"/>
  <c r="E9" i="17"/>
  <c r="E24" i="17" s="1"/>
  <c r="H9" i="17"/>
  <c r="H24" i="17" s="1"/>
  <c r="G9" i="17"/>
  <c r="G24" i="17" s="1"/>
  <c r="F9" i="17"/>
  <c r="F24" i="17" s="1"/>
  <c r="C9" i="17"/>
  <c r="D24" i="17" l="1"/>
  <c r="C24" i="17"/>
  <c r="M22" i="16" l="1"/>
  <c r="F22" i="16" s="1"/>
  <c r="M20" i="16"/>
  <c r="J19" i="16"/>
  <c r="H19" i="16"/>
  <c r="M19" i="16"/>
  <c r="K24" i="16"/>
  <c r="C24" i="16"/>
  <c r="M14" i="16"/>
  <c r="H14" i="16" s="1"/>
  <c r="L13" i="16"/>
  <c r="J13" i="16"/>
  <c r="M13" i="16"/>
  <c r="F13" i="16" s="1"/>
  <c r="M12" i="16"/>
  <c r="F12" i="16" s="1"/>
  <c r="I24" i="16"/>
  <c r="G24" i="16"/>
  <c r="E24" i="16"/>
  <c r="M9" i="16"/>
  <c r="J6" i="16"/>
  <c r="F6" i="16"/>
  <c r="M6" i="16"/>
  <c r="H6" i="16" s="1"/>
  <c r="M5" i="16"/>
  <c r="H5" i="16" s="1"/>
  <c r="L4" i="16"/>
  <c r="J4" i="16"/>
  <c r="M4" i="16"/>
  <c r="F4" i="16" s="1"/>
  <c r="F8" i="16" l="1"/>
  <c r="H12" i="16"/>
  <c r="H22" i="16"/>
  <c r="F5" i="16"/>
  <c r="L6" i="16"/>
  <c r="J12" i="16"/>
  <c r="F14" i="16"/>
  <c r="J22" i="16"/>
  <c r="J14" i="16"/>
  <c r="H20" i="16"/>
  <c r="D8" i="16"/>
  <c r="D7" i="16"/>
  <c r="L12" i="16"/>
  <c r="D20" i="16"/>
  <c r="L20" i="16"/>
  <c r="L22" i="16"/>
  <c r="J5" i="16"/>
  <c r="L8" i="16"/>
  <c r="H11" i="16"/>
  <c r="L5" i="16"/>
  <c r="L9" i="16"/>
  <c r="D9" i="16"/>
  <c r="L14" i="16"/>
  <c r="H17" i="16"/>
  <c r="D19" i="16"/>
  <c r="L19" i="16"/>
  <c r="J20" i="16"/>
  <c r="F11" i="16"/>
  <c r="H4" i="16"/>
  <c r="H13" i="16"/>
  <c r="F19" i="16"/>
  <c r="M17" i="16"/>
  <c r="J17" i="16" s="1"/>
  <c r="D5" i="16"/>
  <c r="D14" i="16"/>
  <c r="J9" i="16"/>
  <c r="D12" i="16"/>
  <c r="M18" i="16"/>
  <c r="J18" i="16" s="1"/>
  <c r="D22" i="16"/>
  <c r="D6" i="16"/>
  <c r="F20" i="16"/>
  <c r="M15" i="16"/>
  <c r="H15" i="16" s="1"/>
  <c r="D4" i="16"/>
  <c r="D13" i="16"/>
  <c r="H9" i="16"/>
  <c r="M8" i="16"/>
  <c r="J8" i="16" s="1"/>
  <c r="F9" i="16"/>
  <c r="M7" i="16"/>
  <c r="J7" i="16" s="1"/>
  <c r="M11" i="16"/>
  <c r="H18" i="16" l="1"/>
  <c r="L7" i="16"/>
  <c r="J15" i="16"/>
  <c r="D11" i="16"/>
  <c r="L11" i="16"/>
  <c r="D17" i="16"/>
  <c r="J11" i="16"/>
  <c r="D15" i="16"/>
  <c r="L17" i="16"/>
  <c r="F17" i="16"/>
  <c r="H8" i="16"/>
  <c r="D18" i="16"/>
  <c r="F18" i="16"/>
  <c r="M24" i="16"/>
  <c r="L15" i="16"/>
  <c r="L18" i="16"/>
  <c r="H7" i="16"/>
  <c r="F7" i="16"/>
  <c r="F15" i="16"/>
  <c r="D24" i="16" l="1"/>
  <c r="J24" i="16"/>
  <c r="F24" i="16"/>
  <c r="L24" i="16"/>
  <c r="H24" i="16"/>
  <c r="AB30" i="15" l="1"/>
  <c r="AE30" i="15" s="1"/>
  <c r="AB29" i="15"/>
  <c r="AE29" i="15" s="1"/>
  <c r="AB28" i="15"/>
  <c r="AE28" i="15" s="1"/>
  <c r="AB27" i="15"/>
  <c r="AE27" i="15" s="1"/>
  <c r="AE22" i="15"/>
  <c r="W20" i="15"/>
  <c r="O20" i="15"/>
  <c r="G20" i="15"/>
  <c r="AE19" i="15"/>
  <c r="X20" i="15"/>
  <c r="T20" i="15"/>
  <c r="P20" i="15"/>
  <c r="L20" i="15"/>
  <c r="H20" i="15"/>
  <c r="D20" i="15"/>
  <c r="AC20" i="15"/>
  <c r="U20" i="15"/>
  <c r="M20" i="15"/>
  <c r="E20" i="15"/>
  <c r="AD20" i="15"/>
  <c r="AE17" i="15"/>
  <c r="AA20" i="15"/>
  <c r="Z20" i="15"/>
  <c r="Y20" i="15"/>
  <c r="V20" i="15"/>
  <c r="S20" i="15"/>
  <c r="R20" i="15"/>
  <c r="Q20" i="15"/>
  <c r="N20" i="15"/>
  <c r="K20" i="15"/>
  <c r="J20" i="15"/>
  <c r="I20" i="15"/>
  <c r="F20" i="15"/>
  <c r="C20" i="15"/>
  <c r="G15" i="15"/>
  <c r="AE14" i="15"/>
  <c r="X15" i="15"/>
  <c r="P15" i="15"/>
  <c r="H15" i="15"/>
  <c r="AE13" i="15"/>
  <c r="Y15" i="15"/>
  <c r="Q15" i="15"/>
  <c r="I15" i="15"/>
  <c r="AE12" i="15"/>
  <c r="AE11" i="15"/>
  <c r="AE15" i="15" s="1"/>
  <c r="AD15" i="15"/>
  <c r="AC15" i="15"/>
  <c r="AB15" i="15"/>
  <c r="AA15" i="15"/>
  <c r="Z15" i="15"/>
  <c r="W15" i="15"/>
  <c r="V15" i="15"/>
  <c r="U15" i="15"/>
  <c r="T15" i="15"/>
  <c r="S15" i="15"/>
  <c r="R15" i="15"/>
  <c r="O15" i="15"/>
  <c r="N15" i="15"/>
  <c r="M15" i="15"/>
  <c r="L15" i="15"/>
  <c r="K15" i="15"/>
  <c r="J15" i="15"/>
  <c r="F15" i="15"/>
  <c r="E15" i="15"/>
  <c r="D15" i="15"/>
  <c r="C15" i="15"/>
  <c r="X9" i="15"/>
  <c r="P9" i="15"/>
  <c r="H9" i="15"/>
  <c r="AE8" i="15"/>
  <c r="AE7" i="15"/>
  <c r="AE6" i="15"/>
  <c r="AB9" i="15"/>
  <c r="T9" i="15"/>
  <c r="L9" i="15"/>
  <c r="D9" i="15"/>
  <c r="AD9" i="15"/>
  <c r="AD24" i="15" s="1"/>
  <c r="AC9" i="15"/>
  <c r="AC24" i="15" s="1"/>
  <c r="AA9" i="15"/>
  <c r="Z9" i="15"/>
  <c r="Y9" i="15"/>
  <c r="Y24" i="15" s="1"/>
  <c r="W9" i="15"/>
  <c r="W24" i="15" s="1"/>
  <c r="V9" i="15"/>
  <c r="V24" i="15" s="1"/>
  <c r="U9" i="15"/>
  <c r="U24" i="15" s="1"/>
  <c r="S9" i="15"/>
  <c r="R9" i="15"/>
  <c r="Q9" i="15"/>
  <c r="Q24" i="15" s="1"/>
  <c r="O9" i="15"/>
  <c r="O24" i="15" s="1"/>
  <c r="N9" i="15"/>
  <c r="N24" i="15" s="1"/>
  <c r="M9" i="15"/>
  <c r="M24" i="15" s="1"/>
  <c r="K9" i="15"/>
  <c r="J9" i="15"/>
  <c r="I9" i="15"/>
  <c r="I24" i="15" s="1"/>
  <c r="G9" i="15"/>
  <c r="G24" i="15" s="1"/>
  <c r="F9" i="15"/>
  <c r="F24" i="15" s="1"/>
  <c r="E9" i="15"/>
  <c r="E24" i="15" s="1"/>
  <c r="C9" i="15"/>
  <c r="L24" i="15" l="1"/>
  <c r="H24" i="15"/>
  <c r="D24" i="15"/>
  <c r="T24" i="15"/>
  <c r="P24" i="15"/>
  <c r="Z24" i="15"/>
  <c r="X24" i="15"/>
  <c r="J24" i="15"/>
  <c r="R24" i="15"/>
  <c r="C24" i="15"/>
  <c r="K24" i="15"/>
  <c r="S24" i="15"/>
  <c r="AA24" i="15"/>
  <c r="AB20" i="15"/>
  <c r="AB24" i="15" s="1"/>
  <c r="AE18" i="15"/>
  <c r="AE20" i="15" s="1"/>
  <c r="AE5" i="15"/>
  <c r="AE4" i="15"/>
  <c r="AE9" i="15" l="1"/>
  <c r="AE24" i="15" s="1"/>
  <c r="D20" i="14" l="1"/>
  <c r="D19" i="14"/>
  <c r="H21" i="14"/>
  <c r="D16" i="14"/>
  <c r="H16" i="14"/>
  <c r="C25" i="14"/>
  <c r="D9" i="14"/>
  <c r="D8" i="14"/>
  <c r="D6" i="14"/>
  <c r="H10" i="14"/>
  <c r="D14" i="14" l="1"/>
  <c r="D21" i="14"/>
  <c r="D5" i="14"/>
  <c r="D15" i="14"/>
  <c r="D13" i="14"/>
  <c r="D7" i="14"/>
  <c r="D23" i="14"/>
  <c r="D10" i="14"/>
  <c r="E16" i="14"/>
  <c r="H25" i="14"/>
  <c r="D18" i="14"/>
  <c r="E10" i="14"/>
  <c r="F16" i="14"/>
  <c r="E21" i="14"/>
  <c r="F10" i="14"/>
  <c r="F25" i="14" s="1"/>
  <c r="G16" i="14"/>
  <c r="F21" i="14"/>
  <c r="D12" i="14"/>
  <c r="G10" i="14"/>
  <c r="G25" i="14" s="1"/>
  <c r="G21" i="14"/>
  <c r="E25" i="14" l="1"/>
  <c r="P23" i="13" l="1"/>
  <c r="O21" i="13"/>
  <c r="N21" i="13"/>
  <c r="G21" i="13"/>
  <c r="F21" i="13"/>
  <c r="L21" i="13"/>
  <c r="P20" i="13"/>
  <c r="K21" i="13"/>
  <c r="P19" i="13"/>
  <c r="M21" i="13"/>
  <c r="J21" i="13"/>
  <c r="I21" i="13"/>
  <c r="P18" i="13"/>
  <c r="E21" i="13"/>
  <c r="P15" i="13"/>
  <c r="P14" i="13"/>
  <c r="P13" i="13"/>
  <c r="O16" i="13"/>
  <c r="N16" i="13"/>
  <c r="M16" i="13"/>
  <c r="L16" i="13"/>
  <c r="K16" i="13"/>
  <c r="J16" i="13"/>
  <c r="I16" i="13"/>
  <c r="H16" i="13"/>
  <c r="G16" i="13"/>
  <c r="F16" i="13"/>
  <c r="E16" i="13"/>
  <c r="D16" i="13"/>
  <c r="C16" i="13"/>
  <c r="P9" i="13"/>
  <c r="P8" i="13"/>
  <c r="P7" i="13"/>
  <c r="M10" i="13"/>
  <c r="M25" i="13" s="1"/>
  <c r="L10" i="13"/>
  <c r="L25" i="13" s="1"/>
  <c r="I10" i="13"/>
  <c r="E10" i="13"/>
  <c r="E25" i="13" s="1"/>
  <c r="D10" i="13"/>
  <c r="P6" i="13"/>
  <c r="O10" i="13"/>
  <c r="O25" i="13" s="1"/>
  <c r="N10" i="13"/>
  <c r="N25" i="13" s="1"/>
  <c r="K10" i="13"/>
  <c r="K25" i="13" s="1"/>
  <c r="J10" i="13"/>
  <c r="J25" i="13" s="1"/>
  <c r="H10" i="13"/>
  <c r="G10" i="13"/>
  <c r="G25" i="13" s="1"/>
  <c r="F10" i="13"/>
  <c r="F25" i="13" s="1"/>
  <c r="P5" i="13"/>
  <c r="I25" i="13" l="1"/>
  <c r="D21" i="13"/>
  <c r="C10" i="13"/>
  <c r="P12" i="13"/>
  <c r="P16" i="13" s="1"/>
  <c r="H21" i="13"/>
  <c r="H25" i="13" s="1"/>
  <c r="C21" i="13"/>
  <c r="P10" i="13" l="1"/>
  <c r="C25" i="13"/>
  <c r="P21" i="13"/>
  <c r="D25" i="13"/>
  <c r="P25" i="13" l="1"/>
  <c r="F30" i="12" l="1"/>
  <c r="F29" i="12"/>
  <c r="F28" i="12"/>
  <c r="F27" i="12"/>
  <c r="F22" i="12"/>
  <c r="F20" i="12"/>
  <c r="F19" i="12"/>
  <c r="F18" i="12"/>
  <c r="F17" i="12"/>
  <c r="F14" i="12"/>
  <c r="F13" i="12"/>
  <c r="F12" i="12"/>
  <c r="F11" i="12"/>
  <c r="D15" i="12"/>
  <c r="C15" i="12"/>
  <c r="D9" i="12"/>
  <c r="F8" i="12"/>
  <c r="F7" i="12"/>
  <c r="F6" i="12"/>
  <c r="F5" i="12"/>
  <c r="F4" i="12"/>
  <c r="C9" i="12"/>
  <c r="C24" i="12" s="1"/>
  <c r="D24" i="12" l="1"/>
  <c r="E15" i="12"/>
  <c r="F15" i="12" s="1"/>
  <c r="E9" i="12"/>
  <c r="F9" i="12" l="1"/>
  <c r="E24" i="12"/>
  <c r="F24" i="12" s="1"/>
  <c r="F25" i="11" l="1"/>
  <c r="F24" i="11"/>
  <c r="F23" i="11"/>
  <c r="F18" i="11"/>
  <c r="E16" i="11"/>
  <c r="F16" i="11" s="1"/>
  <c r="D16" i="11"/>
  <c r="C16" i="11"/>
  <c r="F15" i="11"/>
  <c r="F14" i="11"/>
  <c r="E12" i="11"/>
  <c r="F12" i="11" s="1"/>
  <c r="D12" i="11"/>
  <c r="C12" i="11"/>
  <c r="F11" i="11"/>
  <c r="F10" i="11"/>
  <c r="E8" i="11"/>
  <c r="E20" i="11" s="1"/>
  <c r="D8" i="11"/>
  <c r="D20" i="11" s="1"/>
  <c r="C8" i="11"/>
  <c r="C20" i="11" s="1"/>
  <c r="F7" i="11"/>
  <c r="F6" i="11"/>
  <c r="F8" i="11" l="1"/>
  <c r="D25" i="10" l="1"/>
  <c r="F25" i="10" s="1"/>
  <c r="D24" i="10"/>
  <c r="F24" i="10" s="1"/>
  <c r="D23" i="10"/>
  <c r="F23" i="10" s="1"/>
  <c r="C20" i="10"/>
  <c r="E18" i="10"/>
  <c r="F18" i="10" s="1"/>
  <c r="D16" i="10"/>
  <c r="D20" i="10" s="1"/>
  <c r="E15" i="10"/>
  <c r="F15" i="10" s="1"/>
  <c r="E14" i="10"/>
  <c r="E16" i="10" s="1"/>
  <c r="F16" i="10" s="1"/>
  <c r="D12" i="10"/>
  <c r="E11" i="10"/>
  <c r="E12" i="10" s="1"/>
  <c r="E10" i="10"/>
  <c r="F10" i="10" s="1"/>
  <c r="D8" i="10"/>
  <c r="E7" i="10"/>
  <c r="F7" i="10" s="1"/>
  <c r="F6" i="10"/>
  <c r="E6" i="10"/>
  <c r="F5" i="10"/>
  <c r="E5" i="10"/>
  <c r="E4" i="10"/>
  <c r="F4" i="10" s="1"/>
  <c r="F14" i="10" l="1"/>
  <c r="F12" i="10"/>
  <c r="F11" i="10"/>
  <c r="E8" i="10"/>
  <c r="F8" i="10" s="1"/>
  <c r="E20" i="10" l="1"/>
  <c r="F20" i="10" s="1"/>
  <c r="G26" i="9" l="1"/>
  <c r="G25" i="9"/>
  <c r="G24" i="9"/>
  <c r="G21" i="9"/>
  <c r="G19" i="9"/>
  <c r="G17" i="9"/>
  <c r="G16" i="9"/>
  <c r="G15" i="9"/>
  <c r="G13" i="9"/>
  <c r="G12" i="9"/>
  <c r="G11" i="9"/>
  <c r="G9" i="9"/>
  <c r="G8" i="9"/>
  <c r="G7" i="9"/>
  <c r="G6" i="9"/>
  <c r="G5" i="9"/>
  <c r="G4" i="9"/>
  <c r="C16" i="8" l="1"/>
  <c r="F16" i="8" s="1"/>
  <c r="C12" i="8"/>
  <c r="F12" i="8" s="1"/>
  <c r="C8" i="8"/>
  <c r="F8" i="8" s="1"/>
  <c r="D8" i="8" l="1"/>
  <c r="D16" i="8"/>
  <c r="D12" i="8"/>
  <c r="E8" i="8"/>
  <c r="E20" i="8" s="1"/>
  <c r="E16" i="8"/>
  <c r="C20" i="8"/>
  <c r="E12" i="8"/>
  <c r="F20" i="8"/>
  <c r="D20" i="8" l="1"/>
  <c r="G25" i="7"/>
  <c r="K25" i="7" s="1"/>
  <c r="K24" i="7"/>
  <c r="G24" i="7"/>
  <c r="G23" i="7"/>
  <c r="K23" i="7" s="1"/>
  <c r="K18" i="7"/>
  <c r="J16" i="7"/>
  <c r="I16" i="7"/>
  <c r="H16" i="7"/>
  <c r="G16" i="7"/>
  <c r="F16" i="7"/>
  <c r="E16" i="7"/>
  <c r="D16" i="7"/>
  <c r="C16" i="7"/>
  <c r="K15" i="7"/>
  <c r="K14" i="7"/>
  <c r="K16" i="7" s="1"/>
  <c r="J12" i="7"/>
  <c r="I12" i="7"/>
  <c r="H12" i="7"/>
  <c r="G12" i="7"/>
  <c r="F12" i="7"/>
  <c r="E12" i="7"/>
  <c r="D12" i="7"/>
  <c r="C12" i="7"/>
  <c r="K11" i="7"/>
  <c r="K10" i="7"/>
  <c r="K12" i="7" s="1"/>
  <c r="J8" i="7"/>
  <c r="J20" i="7" s="1"/>
  <c r="I8" i="7"/>
  <c r="I20" i="7" s="1"/>
  <c r="H8" i="7"/>
  <c r="H20" i="7" s="1"/>
  <c r="G8" i="7"/>
  <c r="G20" i="7" s="1"/>
  <c r="F8" i="7"/>
  <c r="F20" i="7" s="1"/>
  <c r="E8" i="7"/>
  <c r="E20" i="7" s="1"/>
  <c r="D8" i="7"/>
  <c r="D20" i="7" s="1"/>
  <c r="C8" i="7"/>
  <c r="C20" i="7" s="1"/>
  <c r="K7" i="7"/>
  <c r="K6" i="7"/>
  <c r="K5" i="7"/>
  <c r="K4" i="7"/>
  <c r="K8" i="7" s="1"/>
  <c r="K20" i="7" l="1"/>
  <c r="F25" i="6" l="1"/>
  <c r="F24" i="6"/>
  <c r="F23" i="6"/>
  <c r="F18" i="6"/>
  <c r="E16" i="6"/>
  <c r="D16" i="6"/>
  <c r="F16" i="6" s="1"/>
  <c r="C16" i="6"/>
  <c r="F15" i="6"/>
  <c r="F14" i="6"/>
  <c r="E12" i="6"/>
  <c r="F12" i="6" s="1"/>
  <c r="D12" i="6"/>
  <c r="C12" i="6"/>
  <c r="F11" i="6"/>
  <c r="F10" i="6"/>
  <c r="F8" i="6"/>
  <c r="E8" i="6"/>
  <c r="E20" i="6" s="1"/>
  <c r="F20" i="6" s="1"/>
  <c r="D8" i="6"/>
  <c r="D20" i="6" s="1"/>
  <c r="C8" i="6"/>
  <c r="F7" i="6"/>
  <c r="F6" i="6"/>
  <c r="F5" i="6"/>
  <c r="F4" i="6"/>
</calcChain>
</file>

<file path=xl/sharedStrings.xml><?xml version="1.0" encoding="utf-8"?>
<sst xmlns="http://schemas.openxmlformats.org/spreadsheetml/2006/main" count="1055" uniqueCount="267">
  <si>
    <t>Tabelle P1.1.</t>
  </si>
  <si>
    <t>Übersicht Psychiatriekliniken 2015</t>
  </si>
  <si>
    <t>Tabelle P1.2.</t>
  </si>
  <si>
    <t>Standortkanton, Rechtsträger und Zürcher Leistungsauftrag 2015 der Psychiatriekliniken</t>
  </si>
  <si>
    <t>Rechtsträger</t>
  </si>
  <si>
    <t>Psychiatrie</t>
  </si>
  <si>
    <t>Akutsomatik</t>
  </si>
  <si>
    <t>Rehabilitation</t>
  </si>
  <si>
    <t>Allgemeinpsychiatrien mit Zürcher
Leistungsauftrag</t>
  </si>
  <si>
    <t>ZH</t>
  </si>
  <si>
    <t>Psychiatrische Universitätsklinik Zürich</t>
  </si>
  <si>
    <t>Kanton ZH</t>
  </si>
  <si>
    <t>Integrierte Psychiatrie Winterthur - ZU</t>
  </si>
  <si>
    <t>Sanatorium Kilchberg</t>
  </si>
  <si>
    <t>AG</t>
  </si>
  <si>
    <t>Clienia Privatklinik Schlössli</t>
  </si>
  <si>
    <t>Psychiatriestützpunkt Spital Affoltern</t>
  </si>
  <si>
    <t>Ör</t>
  </si>
  <si>
    <t>Kinder- und Jugendpsychiatrien mit Zürcher
Leistungsauftrag</t>
  </si>
  <si>
    <t>Kinder- und Jugendpsychiatrischer Dienst</t>
  </si>
  <si>
    <t>Modellstation SOMOSA</t>
  </si>
  <si>
    <t>Stiftung</t>
  </si>
  <si>
    <t>Kispi Zürich - Psychosomatik und Psychiatrie</t>
  </si>
  <si>
    <t>KSW - Sozialpädiatrisches Zentrum</t>
  </si>
  <si>
    <t>Spezialisierte Angebote mit Zürcher
Leistungsauftrag</t>
  </si>
  <si>
    <t>Forel Klinik</t>
  </si>
  <si>
    <t>Verein</t>
  </si>
  <si>
    <t>Suchtbehandlung Frankental</t>
  </si>
  <si>
    <t>Stadt Zürich</t>
  </si>
  <si>
    <t>USZ - Zentrum für Essstörungen</t>
  </si>
  <si>
    <t>Privatklinik Hohenegg</t>
  </si>
  <si>
    <t>Ausserkantonale Kliniken mit Zürcher
Leistungsauftrag</t>
  </si>
  <si>
    <t>TG</t>
  </si>
  <si>
    <t>Clienia Littenheid</t>
  </si>
  <si>
    <t>SH</t>
  </si>
  <si>
    <t>Spitäler Schaffhausen</t>
  </si>
  <si>
    <t>Kanton SH</t>
  </si>
  <si>
    <t>ZG</t>
  </si>
  <si>
    <t>Klinik Meissenberg</t>
  </si>
  <si>
    <t>SG</t>
  </si>
  <si>
    <t>Klinik Sonnenhof</t>
  </si>
  <si>
    <t>- Rechtsträger:</t>
  </si>
  <si>
    <t>AG: Aktiengesellschaft, einfache Gesellschaft, Gemeinschaft mit beschränkter Haftung (GmbH)</t>
  </si>
  <si>
    <t>Ör:  Öffentlich-rechtlicher Gemeindeverband</t>
  </si>
  <si>
    <t>Tabelle P2.1.</t>
  </si>
  <si>
    <r>
      <t>Personalbestand 2013 - 2015 (in Vollzeitäquivalenten)</t>
    </r>
    <r>
      <rPr>
        <vertAlign val="superscript"/>
        <sz val="10.5"/>
        <color theme="1"/>
        <rFont val="Arial Black"/>
        <family val="2"/>
      </rPr>
      <t>11</t>
    </r>
  </si>
  <si>
    <t>% Veränderung 
zum Vorjahr</t>
  </si>
  <si>
    <t>.</t>
  </si>
  <si>
    <t xml:space="preserve">Total Kanton Zürich </t>
  </si>
  <si>
    <t>2 966</t>
  </si>
  <si>
    <r>
      <t>Ausserkantonale Kliniken mit Zürcher 
Leistungsauftrag</t>
    </r>
    <r>
      <rPr>
        <b/>
        <vertAlign val="superscript"/>
        <sz val="10"/>
        <color theme="1"/>
        <rFont val="Arial Black"/>
        <family val="2"/>
      </rPr>
      <t>3</t>
    </r>
  </si>
  <si>
    <t>Clienia Privatklinik Littenheid</t>
  </si>
  <si>
    <t>Quelle: Krankenhausstatistik KS.</t>
  </si>
  <si>
    <t>Bemerkungen:</t>
  </si>
  <si>
    <t xml:space="preserve">3) Die Daten für ausserkantonale Kliniken sind beim BFS für die Jahre 2013 und 2014 erhältlich. </t>
  </si>
  <si>
    <t>11) Das Personal des Gesamtbetriebs des Psychiatriestützpunktes Affoltern, SSH - Psychiatriezentrums Breitenau, Kinderspital - 
Psychosomatik und Psychiatrie, KSW - Sozialpädiatrisches Zentrum und USZ - Zentrum für Essstörungen werden in der Akutsomatik ausgewiesen.</t>
  </si>
  <si>
    <t>Tabelle P2.2.</t>
  </si>
  <si>
    <r>
      <t xml:space="preserve">Personalbestand nach Berufsgruppen 2015  (in Vollzeitäquivalenten) </t>
    </r>
    <r>
      <rPr>
        <b/>
        <vertAlign val="superscript"/>
        <sz val="10.5"/>
        <color theme="1"/>
        <rFont val="Arial Black"/>
        <family val="2"/>
      </rPr>
      <t>11</t>
    </r>
  </si>
  <si>
    <t>Ärztinnen / 
Ärzte</t>
  </si>
  <si>
    <t>Davon Assistenzärzt-innen/-ärzte</t>
  </si>
  <si>
    <t>Psychologen</t>
  </si>
  <si>
    <t>Pflege-
personal</t>
  </si>
  <si>
    <r>
      <t>Medizinisches Personal</t>
    </r>
    <r>
      <rPr>
        <vertAlign val="superscript"/>
        <sz val="10"/>
        <color theme="0"/>
        <rFont val="Arial Black"/>
        <family val="2"/>
      </rPr>
      <t>6</t>
    </r>
  </si>
  <si>
    <t>Administrativ-
personal</t>
  </si>
  <si>
    <t>Hausdienst-
personal</t>
  </si>
  <si>
    <t>Technische Dienste</t>
  </si>
  <si>
    <t xml:space="preserve">Total </t>
  </si>
  <si>
    <t>Total Kanton Zürich</t>
  </si>
  <si>
    <r>
      <t>Ausserkantonale Kliniken mit Zürcher
Leistungsauftrag</t>
    </r>
    <r>
      <rPr>
        <b/>
        <vertAlign val="superscript"/>
        <sz val="10"/>
        <color theme="1"/>
        <rFont val="Arial Black"/>
        <family val="2"/>
      </rPr>
      <t>3</t>
    </r>
  </si>
  <si>
    <t>6) Medizinisch-technisches und medizinisch-therapeutisches Personal anderer medizinischer Fachbereiche.</t>
  </si>
  <si>
    <t>11) Das Personal des Gesamtbetriebs des Psychiatriestützpunktes Affoltern, SSH - Psychiatriezentrums Breitenau, Kinderspital - Psychosomatik und Psychiatrie, KSW - Sozialpädiatrisches Zentrum und USZ - Zentrum 
für Essstörungen werden in der Akutsomatik ausgewiesen.</t>
  </si>
  <si>
    <t>Tabelle P2.3.</t>
  </si>
  <si>
    <r>
      <t>Beschäftigte am 31. Dezember 2015</t>
    </r>
    <r>
      <rPr>
        <b/>
        <vertAlign val="superscript"/>
        <sz val="10.5"/>
        <color theme="1"/>
        <rFont val="Arial Black"/>
        <family val="2"/>
      </rPr>
      <t>4</t>
    </r>
  </si>
  <si>
    <t xml:space="preserve">Total
absolut
</t>
  </si>
  <si>
    <t>davon
Frauen
%</t>
  </si>
  <si>
    <t>davon
Ausländer
%</t>
  </si>
  <si>
    <t>davon Personal
in Ausbildung
%</t>
  </si>
  <si>
    <t>Total Kanon  Zürich</t>
  </si>
  <si>
    <r>
      <t>Ausserkantonale Kliniken  mit Zürcher
Leistungsauftrag</t>
    </r>
    <r>
      <rPr>
        <b/>
        <vertAlign val="superscript"/>
        <sz val="10.5"/>
        <color theme="1"/>
        <rFont val="Arial Black"/>
        <family val="2"/>
      </rPr>
      <t>3</t>
    </r>
  </si>
  <si>
    <t>4) Ohne Belegärzte</t>
  </si>
  <si>
    <t>Tabelle P3.1.</t>
  </si>
  <si>
    <r>
      <t>Gesamtkosten nach Leistungsart 2015 in %</t>
    </r>
    <r>
      <rPr>
        <b/>
        <vertAlign val="superscript"/>
        <sz val="10.5"/>
        <color theme="1"/>
        <rFont val="Arial Black"/>
        <family val="2"/>
      </rPr>
      <t>1</t>
    </r>
  </si>
  <si>
    <t>Ambulant</t>
  </si>
  <si>
    <t>Stationär</t>
  </si>
  <si>
    <t>Langzeit</t>
  </si>
  <si>
    <r>
      <t>Übrige Aufträge</t>
    </r>
    <r>
      <rPr>
        <vertAlign val="superscript"/>
        <sz val="10"/>
        <color theme="0"/>
        <rFont val="Arial Black"/>
        <family val="2"/>
      </rPr>
      <t>8</t>
    </r>
  </si>
  <si>
    <t>Total</t>
  </si>
  <si>
    <r>
      <t>Ausserkantonale Kliniken mit Zürcher
Leistungsauftrag</t>
    </r>
    <r>
      <rPr>
        <vertAlign val="superscript"/>
        <sz val="10"/>
        <color theme="1"/>
        <rFont val="Arial Black"/>
        <family val="2"/>
      </rPr>
      <t>3</t>
    </r>
  </si>
  <si>
    <t>1) Die Angaben des Gesamtbetriebs des SSH - Psychiatriezentrums Breitenau, Kinderspital - Psychosomatik und Psychiatrie, KSW - 
Sozialpädiatrisches Zentum, USZ - Zentrum für Essstörungen werden in der Akutsomatik ausgewiesen.</t>
  </si>
  <si>
    <t>8) Bei "Übrige Aufträge" handelt es sich um Leistungen für Lehre &amp; Forschung und um Leistungen, die keinen Zusammenhang mit dem 
Kerngeschäft haben (z.B. Nebenbetriebe).</t>
  </si>
  <si>
    <t>Tabelle P3.2.</t>
  </si>
  <si>
    <r>
      <t>Betriebsaufwand 2013 - 2015 (in 1 000 Fr.)</t>
    </r>
    <r>
      <rPr>
        <b/>
        <vertAlign val="superscript"/>
        <sz val="10.5"/>
        <color theme="1"/>
        <rFont val="Arial Black"/>
        <family val="2"/>
      </rPr>
      <t>1</t>
    </r>
  </si>
  <si>
    <t>2013</t>
  </si>
  <si>
    <t>2014</t>
  </si>
  <si>
    <t>2015</t>
  </si>
  <si>
    <r>
      <t>Ausserkantonale Kliniken mit Zürcher 
Leistungsauftrag</t>
    </r>
    <r>
      <rPr>
        <vertAlign val="superscript"/>
        <sz val="10"/>
        <color theme="1"/>
        <rFont val="Arial Black"/>
        <family val="2"/>
      </rPr>
      <t>3</t>
    </r>
  </si>
  <si>
    <t>Tabelle P3.3.</t>
  </si>
  <si>
    <r>
      <t>Betriebsertrag 2013 - 2015 (in 1 000 Fr.)</t>
    </r>
    <r>
      <rPr>
        <b/>
        <vertAlign val="superscript"/>
        <sz val="10.5"/>
        <color theme="1"/>
        <rFont val="Arial Black"/>
        <family val="2"/>
      </rPr>
      <t>1</t>
    </r>
  </si>
  <si>
    <r>
      <t>Psychiatrische Universitätsklinik Zürich</t>
    </r>
    <r>
      <rPr>
        <vertAlign val="superscript"/>
        <sz val="10"/>
        <color theme="1"/>
        <rFont val="Arial"/>
        <family val="2"/>
      </rPr>
      <t>2</t>
    </r>
  </si>
  <si>
    <r>
      <t>Integrierte Psychiatrie Winterthur - ZU</t>
    </r>
    <r>
      <rPr>
        <vertAlign val="superscript"/>
        <sz val="10"/>
        <color theme="1"/>
        <rFont val="Arial"/>
        <family val="2"/>
      </rPr>
      <t>2</t>
    </r>
  </si>
  <si>
    <r>
      <t>Total Kanton Zürich</t>
    </r>
    <r>
      <rPr>
        <vertAlign val="superscript"/>
        <sz val="10.5"/>
        <color theme="0"/>
        <rFont val="Arial Black"/>
        <family val="2"/>
      </rPr>
      <t>2</t>
    </r>
  </si>
  <si>
    <r>
      <t>Ausserkantonale Klinken</t>
    </r>
    <r>
      <rPr>
        <vertAlign val="superscript"/>
        <sz val="10"/>
        <color theme="1"/>
        <rFont val="Arial Black"/>
        <family val="2"/>
      </rPr>
      <t xml:space="preserve"> </t>
    </r>
    <r>
      <rPr>
        <sz val="10"/>
        <color theme="1"/>
        <rFont val="Arial Black"/>
        <family val="2"/>
      </rPr>
      <t>mit Zürcher
Leistungsauftrag</t>
    </r>
    <r>
      <rPr>
        <vertAlign val="superscript"/>
        <sz val="10"/>
        <color theme="1"/>
        <rFont val="Arial Black"/>
        <family val="2"/>
      </rPr>
      <t>3</t>
    </r>
  </si>
  <si>
    <t>2) Ein Vergleich mit dem Vorjahr ist bei der PUK und ipw nicht möglich, da bis im Jahr 2014 die kantonalen Beiträge an den Tagespauschalen und die Subventionen im Betriebsertrag nicht enthalten waren.</t>
  </si>
  <si>
    <t>Tabelle P4.1.</t>
  </si>
  <si>
    <t>Patientenaustritte 2013 - 2015</t>
  </si>
  <si>
    <t>Allgemeinpsychiatrien mit Zürcher 
Leistungsauftrag</t>
  </si>
  <si>
    <t>Kinder- und Jugendpsychiatrien mit Zürcher 
Leistungsauftrag</t>
  </si>
  <si>
    <t>Spezialisierte Angebote mit Zürcher 
Leistungsauftrag</t>
  </si>
  <si>
    <t>Quelle: Medizinische Statistik PSYREC-KTR und PRISMA, ausserkantonale Kliniken: Medizinische Statistik BFS.</t>
  </si>
  <si>
    <t>Tabelle P4.2.</t>
  </si>
  <si>
    <t>Patientenaustritte nach Psychiatrieleistungsgruppen 2015</t>
  </si>
  <si>
    <t>Kinder und 
Jugendliche</t>
  </si>
  <si>
    <t>alle Diagnosen</t>
  </si>
  <si>
    <t>F0 organische Störungen</t>
  </si>
  <si>
    <t>F10 Alkohol</t>
  </si>
  <si>
    <t>F11-19 Drogen</t>
  </si>
  <si>
    <t>F2 Schizophrenie</t>
  </si>
  <si>
    <t>F3 affektive 
Störungen</t>
  </si>
  <si>
    <t>F4 neurotische Störungen</t>
  </si>
  <si>
    <t>F5 Verhaltens-
auffälligkeiten</t>
  </si>
  <si>
    <t>F6 Persönlichkeits-
störungen</t>
  </si>
  <si>
    <t>F7 Intelligenz-
störungen</t>
  </si>
  <si>
    <t>F8 Entwicklungs-
störungen</t>
  </si>
  <si>
    <t>F9 Störungen mit 
Beginn in Kindheit</t>
  </si>
  <si>
    <t>Forensik</t>
  </si>
  <si>
    <t>Kinderspital Zürich</t>
  </si>
  <si>
    <t>Tabelle P4.3.</t>
  </si>
  <si>
    <t>Patientenaustritte nach diversen Merkmalen 2015</t>
  </si>
  <si>
    <t>Anzahl Austritte</t>
  </si>
  <si>
    <r>
      <t xml:space="preserve"> </t>
    </r>
    <r>
      <rPr>
        <sz val="16"/>
        <color theme="0"/>
        <rFont val="Arial"/>
        <family val="2"/>
      </rPr>
      <t>ᴓ</t>
    </r>
    <r>
      <rPr>
        <sz val="18"/>
        <color theme="0"/>
        <rFont val="Arial"/>
        <family val="2"/>
      </rPr>
      <t>-</t>
    </r>
    <r>
      <rPr>
        <sz val="10"/>
        <color theme="0"/>
        <rFont val="Arial Black"/>
        <family val="2"/>
      </rPr>
      <t>Alter</t>
    </r>
  </si>
  <si>
    <t>Liegeklasse</t>
  </si>
  <si>
    <t>ZH Patienten</t>
  </si>
  <si>
    <t>Notfalleintritt</t>
  </si>
  <si>
    <t>abs.</t>
  </si>
  <si>
    <t>in %</t>
  </si>
  <si>
    <t>Jahre</t>
  </si>
  <si>
    <t>% HPP</t>
  </si>
  <si>
    <t>Kispi - Psychosomatik und Psychiatrie</t>
  </si>
  <si>
    <t>Tabelle P4.4.</t>
  </si>
  <si>
    <t>Patientenaustritte nach Herkunftskanton 2015</t>
  </si>
  <si>
    <t>AI</t>
  </si>
  <si>
    <t>AR</t>
  </si>
  <si>
    <t>BE</t>
  </si>
  <si>
    <t>BL</t>
  </si>
  <si>
    <t>BS</t>
  </si>
  <si>
    <t>FR</t>
  </si>
  <si>
    <t>GE</t>
  </si>
  <si>
    <t>GL</t>
  </si>
  <si>
    <t>GR</t>
  </si>
  <si>
    <t>JU</t>
  </si>
  <si>
    <t>LU</t>
  </si>
  <si>
    <t>NE</t>
  </si>
  <si>
    <t>NW</t>
  </si>
  <si>
    <t>OW</t>
  </si>
  <si>
    <t>SO</t>
  </si>
  <si>
    <t>SZ</t>
  </si>
  <si>
    <t>TI</t>
  </si>
  <si>
    <t>UR</t>
  </si>
  <si>
    <t>VD</t>
  </si>
  <si>
    <t>VS</t>
  </si>
  <si>
    <t>Total andere Kantone</t>
  </si>
  <si>
    <t>Aus-
land</t>
  </si>
  <si>
    <t>Integrierte Psychiatrie Winterthur -  ZU</t>
  </si>
  <si>
    <t>Tabelle P4.5.</t>
  </si>
  <si>
    <r>
      <t>Patientenaustritte nach Altersgruppe</t>
    </r>
    <r>
      <rPr>
        <b/>
        <sz val="10.5"/>
        <color theme="1"/>
        <rFont val="Arial Black"/>
        <family val="2"/>
      </rPr>
      <t xml:space="preserve"> 2015</t>
    </r>
  </si>
  <si>
    <t>0-19</t>
  </si>
  <si>
    <t>%</t>
  </si>
  <si>
    <t>20-39</t>
  </si>
  <si>
    <t>40-64</t>
  </si>
  <si>
    <t>65-79</t>
  </si>
  <si>
    <t>80+</t>
  </si>
  <si>
    <t>Tabelle P4.6.</t>
  </si>
  <si>
    <t>Patientenaustritte nach Psychiatrieregion 2015</t>
  </si>
  <si>
    <t>Region Zürich</t>
  </si>
  <si>
    <t>Region Winterthur-Unterland</t>
  </si>
  <si>
    <t>Region Oberland</t>
  </si>
  <si>
    <t>Region Horgen</t>
  </si>
  <si>
    <t>Andere Kantone</t>
  </si>
  <si>
    <t>Ausland</t>
  </si>
  <si>
    <t>Tabelle P4.7.</t>
  </si>
  <si>
    <r>
      <t>Pflegetage 2013 - 2015</t>
    </r>
    <r>
      <rPr>
        <b/>
        <vertAlign val="superscript"/>
        <sz val="10.5"/>
        <color theme="1"/>
        <rFont val="Arial Black"/>
        <family val="2"/>
      </rPr>
      <t>4</t>
    </r>
  </si>
  <si>
    <r>
      <t>Psychiatrische Universitätsklinik Zürich</t>
    </r>
    <r>
      <rPr>
        <vertAlign val="superscript"/>
        <sz val="10"/>
        <color theme="1"/>
        <rFont val="Arial"/>
        <family val="2"/>
      </rPr>
      <t>5</t>
    </r>
  </si>
  <si>
    <r>
      <t>Ausserkantonale Kliniken mit Zürcher 
Leistungsauftrag</t>
    </r>
    <r>
      <rPr>
        <vertAlign val="superscript"/>
        <sz val="10"/>
        <rFont val="Arial Black"/>
        <family val="2"/>
      </rPr>
      <t>3</t>
    </r>
  </si>
  <si>
    <t>Quelle: Medizinische Statistik PSYREC-KTR und PRISMA, ausserkantonale Kliniken: Medizinische Statistik.</t>
  </si>
  <si>
    <t>4) Die Pflegetage unterscheiden sich von den früheren Publikationen. Neu werden hier die verrechneten Pflegetage ausgewiesen.</t>
  </si>
  <si>
    <t>5) Die Pflegetage der PUK unterscheiden sich von den früheren Publikationen, da die Forensik nicht mehr ausgewiesen wird.</t>
  </si>
  <si>
    <t>Tabelle P4.8.</t>
  </si>
  <si>
    <r>
      <t>Pflegetage nach Psychiatrieleistungsgruppen 2015</t>
    </r>
    <r>
      <rPr>
        <b/>
        <vertAlign val="superscript"/>
        <sz val="10.5"/>
        <color theme="1"/>
        <rFont val="Arial Black"/>
        <family val="2"/>
      </rPr>
      <t>4</t>
    </r>
  </si>
  <si>
    <t>F3 affektive Störungen</t>
  </si>
  <si>
    <t>F6 Persönlichkeits- störungen</t>
  </si>
  <si>
    <r>
      <t>Keine F-Diagnose</t>
    </r>
    <r>
      <rPr>
        <vertAlign val="superscript"/>
        <sz val="10"/>
        <color theme="0"/>
        <rFont val="Arial Black"/>
        <family val="2"/>
      </rPr>
      <t>15</t>
    </r>
  </si>
  <si>
    <t>Quelle: Medizinische Statistik PSYREC-KTR und PRISMA, ausserkantonalen Kliniken: Medizinische Statistik BFS.</t>
  </si>
  <si>
    <t>5) Die Pflegetage der Forensik werden hier nicht mehr ausgewiesen.</t>
  </si>
  <si>
    <t>15) Bei ausserkantonalen Kliniken ist es möglich, kein F-Diagnose in der Hauptdiagnose zu kodieren.</t>
  </si>
  <si>
    <t>Tabelle P4.9.</t>
  </si>
  <si>
    <r>
      <t>Pflegetage nach Altersgruppe 2015</t>
    </r>
    <r>
      <rPr>
        <b/>
        <vertAlign val="superscript"/>
        <sz val="10.5"/>
        <color theme="1"/>
        <rFont val="Arial Black"/>
        <family val="2"/>
      </rPr>
      <t>4,14</t>
    </r>
  </si>
  <si>
    <t>14) Ab Daten 2015 wird das Alter bei Eintritt berechnet.</t>
  </si>
  <si>
    <t>Tabelle P4.10.</t>
  </si>
  <si>
    <r>
      <t>Pflegetage nach Psychiatrieregion 2015</t>
    </r>
    <r>
      <rPr>
        <b/>
        <vertAlign val="superscript"/>
        <sz val="10.5"/>
        <color theme="1"/>
        <rFont val="Arial Black"/>
        <family val="2"/>
      </rPr>
      <t>4</t>
    </r>
  </si>
  <si>
    <t>Tabelle P4.11.</t>
  </si>
  <si>
    <r>
      <t>Mittlere Aufenthaltsdauer</t>
    </r>
    <r>
      <rPr>
        <b/>
        <vertAlign val="superscript"/>
        <sz val="10.5"/>
        <color theme="1"/>
        <rFont val="Arial Black"/>
        <family val="2"/>
      </rPr>
      <t>5</t>
    </r>
    <r>
      <rPr>
        <b/>
        <sz val="10.5"/>
        <color theme="1"/>
        <rFont val="Arial Black"/>
        <family val="2"/>
      </rPr>
      <t xml:space="preserve"> 2013 - 2015 (Tage)</t>
    </r>
  </si>
  <si>
    <t>Veränderung 
zum Vorjahr</t>
  </si>
  <si>
    <r>
      <t>Psychiatrische Universitätsklinik Zürich</t>
    </r>
    <r>
      <rPr>
        <vertAlign val="superscript"/>
        <sz val="10"/>
        <color theme="1"/>
        <rFont val="Arial"/>
        <family val="2"/>
      </rPr>
      <t>6</t>
    </r>
  </si>
  <si>
    <r>
      <t>Ausserkantonale Kliniken mit Zürcher
Leistungsauftrag</t>
    </r>
    <r>
      <rPr>
        <vertAlign val="superscript"/>
        <sz val="10"/>
        <rFont val="Arial Black"/>
        <family val="2"/>
      </rPr>
      <t>3</t>
    </r>
  </si>
  <si>
    <t>5) Durchschnittliche Aufenthaltsdauer der Austritte im Erhebungsjahr.</t>
  </si>
  <si>
    <t>6) Die mittlere Aufenthaltsdauer unterscheidet sich von früheren Publikationen, da die Fälle der Forensik nicht ausgewiesen werden.</t>
  </si>
  <si>
    <t>Tabelle P4.12.</t>
  </si>
  <si>
    <r>
      <t>Betriebswirtschaftlicher Bettenbestand</t>
    </r>
    <r>
      <rPr>
        <b/>
        <vertAlign val="superscript"/>
        <sz val="10.5"/>
        <color theme="1"/>
        <rFont val="Arial Black"/>
        <family val="2"/>
      </rPr>
      <t xml:space="preserve"> </t>
    </r>
    <r>
      <rPr>
        <b/>
        <sz val="10.5"/>
        <color theme="1"/>
        <rFont val="Arial Black"/>
        <family val="2"/>
      </rPr>
      <t>2013 - 2015</t>
    </r>
  </si>
  <si>
    <r>
      <t>Psychiatrische Universitätsklinik Zürich</t>
    </r>
    <r>
      <rPr>
        <vertAlign val="superscript"/>
        <sz val="10"/>
        <color theme="1"/>
        <rFont val="Arial"/>
        <family val="2"/>
      </rPr>
      <t>10</t>
    </r>
  </si>
  <si>
    <t xml:space="preserve">Quelle: Neue Krankenhausstatistik KS.
</t>
  </si>
  <si>
    <t>10) Die Bettenzahl der forensischen Psychiatrie am Standort Rheinau sind nicht augewiesen.</t>
  </si>
  <si>
    <t>Tabelle P4.13.</t>
  </si>
  <si>
    <r>
      <t>Bettenbelegung</t>
    </r>
    <r>
      <rPr>
        <b/>
        <vertAlign val="superscript"/>
        <sz val="10.5"/>
        <color theme="1"/>
        <rFont val="Arial Black"/>
        <family val="2"/>
      </rPr>
      <t>9</t>
    </r>
    <r>
      <rPr>
        <b/>
        <sz val="10.5"/>
        <color theme="1"/>
        <rFont val="Arial Black"/>
        <family val="2"/>
      </rPr>
      <t xml:space="preserve"> 2013 - 2015</t>
    </r>
  </si>
  <si>
    <r>
      <t>Sanatorium Kilchberg</t>
    </r>
    <r>
      <rPr>
        <vertAlign val="superscript"/>
        <sz val="10"/>
        <color theme="1"/>
        <rFont val="Arial"/>
        <family val="2"/>
      </rPr>
      <t>10</t>
    </r>
  </si>
  <si>
    <r>
      <t>Ausserkantonale Kliniken</t>
    </r>
    <r>
      <rPr>
        <vertAlign val="superscript"/>
        <sz val="10"/>
        <color theme="1"/>
        <rFont val="Arial Black"/>
        <family val="2"/>
      </rPr>
      <t xml:space="preserve"> </t>
    </r>
    <r>
      <rPr>
        <sz val="10"/>
        <color theme="1"/>
        <rFont val="Arial Black"/>
        <family val="2"/>
      </rPr>
      <t>mit Zürcher 
Leistungsauftrag</t>
    </r>
    <r>
      <rPr>
        <vertAlign val="superscript"/>
        <sz val="10"/>
        <color theme="1"/>
        <rFont val="Arial Black"/>
        <family val="2"/>
      </rPr>
      <t>3</t>
    </r>
  </si>
  <si>
    <t>Quelle: Bettenbetriebstage: Krankenhaustatistik KS; Pflegetage: PSYREC-KTR, ausserkantonale Kliniken: Medizinische Statistik BFS.</t>
  </si>
  <si>
    <t>Bemerkung:</t>
  </si>
  <si>
    <t>9) Die Bettenbelegung ist definiert als verrechnete Pflegetage / Bettenbetriebstage * 100. Sie unterscheidet sich von den Vorjahren, 
da die Fälle der Forensik nicht mehr ausgewiesen werden.</t>
  </si>
  <si>
    <t xml:space="preserve">10) Die tiefere Bettenbelegung des Sanatorium Kilchbergs ist ein rein statistischer Effekt, da die Pflegetage der Überlieger nicht in die Berechnung einfliessen. </t>
  </si>
  <si>
    <t>Tabelle P4.14.</t>
  </si>
  <si>
    <r>
      <t>Betten</t>
    </r>
    <r>
      <rPr>
        <b/>
        <vertAlign val="superscript"/>
        <sz val="10.5"/>
        <color theme="1"/>
        <rFont val="Arial Black"/>
        <family val="2"/>
      </rPr>
      <t>7</t>
    </r>
    <r>
      <rPr>
        <b/>
        <sz val="10.5"/>
        <color theme="1"/>
        <rFont val="Arial Black"/>
        <family val="2"/>
      </rPr>
      <t xml:space="preserve"> pro 1000 Einwohner 2015</t>
    </r>
  </si>
  <si>
    <t>Anzahl Betten</t>
  </si>
  <si>
    <t>Einwohner</t>
  </si>
  <si>
    <t>Betten pro 1000 Einwohner</t>
  </si>
  <si>
    <t>Zürich</t>
  </si>
  <si>
    <t>Winterthur-Unterland</t>
  </si>
  <si>
    <t>Oberland</t>
  </si>
  <si>
    <t>Horgen</t>
  </si>
  <si>
    <t xml:space="preserve">Quelle: Krankenhausstatistik KS, Statistisches Amt des Kantons Zürich.
</t>
  </si>
  <si>
    <t>7) Nur Allgemeinpsychiatrie mit Zürcher Leistungsauftrag ohne Forensik</t>
  </si>
  <si>
    <t>Tabelle P5.1.</t>
  </si>
  <si>
    <t>Zürcher Wohnbevölkerung: Patientenaustritte 2013 - 2015</t>
  </si>
  <si>
    <t>Kinder- und Jugendpsychiatrien mit Zürcher Leistungsauftrag</t>
  </si>
  <si>
    <t>Spezialisierte Angebote mit Zürcher Leistungsauftrag</t>
  </si>
  <si>
    <t>Zürcher Patienten im Kanton Zürich</t>
  </si>
  <si>
    <r>
      <t>Ausserkantonale Kliniken mit Zürcher Leistungsauftrag</t>
    </r>
    <r>
      <rPr>
        <b/>
        <vertAlign val="superscript"/>
        <sz val="10"/>
        <color theme="1"/>
        <rFont val="Arial Black"/>
        <family val="2"/>
      </rPr>
      <t>3</t>
    </r>
  </si>
  <si>
    <r>
      <t>Ausserkantonale Kliniken ohne 
Zürcher Leistungsauftrag</t>
    </r>
    <r>
      <rPr>
        <b/>
        <vertAlign val="superscript"/>
        <sz val="10"/>
        <color theme="1"/>
        <rFont val="Arial Black"/>
        <family val="2"/>
      </rPr>
      <t>3</t>
    </r>
  </si>
  <si>
    <t>Total Zürcher Patienten</t>
  </si>
  <si>
    <t>Tabelle P5.2.</t>
  </si>
  <si>
    <r>
      <t>Zürcher Bevölkerung: Patientenaustritte nach Leistungsgruppen und diversen Merkmalen 2014</t>
    </r>
    <r>
      <rPr>
        <b/>
        <vertAlign val="superscript"/>
        <sz val="10.5"/>
        <color theme="1"/>
        <rFont val="Arial Black"/>
        <family val="2"/>
      </rPr>
      <t>2</t>
    </r>
  </si>
  <si>
    <t>Anzahl</t>
  </si>
  <si>
    <r>
      <rPr>
        <sz val="16"/>
        <color theme="0"/>
        <rFont val="Arial"/>
        <family val="2"/>
      </rPr>
      <t>ᴓ-</t>
    </r>
    <r>
      <rPr>
        <sz val="10"/>
        <color theme="0"/>
        <rFont val="Arial Black"/>
        <family val="2"/>
      </rPr>
      <t>Alter</t>
    </r>
  </si>
  <si>
    <t>MAHD</t>
  </si>
  <si>
    <t>Pflegetage</t>
  </si>
  <si>
    <t>Austritte</t>
  </si>
  <si>
    <t>Tage</t>
  </si>
  <si>
    <t>F6 Persönlichkeitsstörungen</t>
  </si>
  <si>
    <t>F5 Verhaltensauffälligkeiten</t>
  </si>
  <si>
    <t>F7 Intelligenzstörungen</t>
  </si>
  <si>
    <t>F8 Entwicklungsstörungen</t>
  </si>
  <si>
    <t>F9 Störungen mit Beginn in Kindheit</t>
  </si>
  <si>
    <t xml:space="preserve">Total                          </t>
  </si>
  <si>
    <t>2) Die Daten 2015 der ausserkantonalen Kliniken sind beim BFS noch nicht erhältlich, deshalb werden die Daten 2014 ausgewiesen.</t>
  </si>
  <si>
    <t>Tabelle P5.3.</t>
  </si>
  <si>
    <r>
      <t>Wohnbevölkerung und Spitalhäufigkeit</t>
    </r>
    <r>
      <rPr>
        <b/>
        <sz val="10.5"/>
        <color theme="1"/>
        <rFont val="Arial Black"/>
        <family val="2"/>
      </rPr>
      <t xml:space="preserve"> nach Psychiatrieregion 2014</t>
    </r>
  </si>
  <si>
    <t>Wohnbevölkerung</t>
  </si>
  <si>
    <t>Region 
Zürich</t>
  </si>
  <si>
    <t>Region 
Winterthur-Unterland</t>
  </si>
  <si>
    <t>Region 
Horgen</t>
  </si>
  <si>
    <t>Alter</t>
  </si>
  <si>
    <t>80 u. mehr</t>
  </si>
  <si>
    <t>Geschlecht</t>
  </si>
  <si>
    <t>Männer</t>
  </si>
  <si>
    <t>Frauen</t>
  </si>
  <si>
    <r>
      <t>Spitalhäufigkeit</t>
    </r>
    <r>
      <rPr>
        <vertAlign val="superscript"/>
        <sz val="10.5"/>
        <color theme="0"/>
        <rFont val="Arial Black"/>
        <family val="2"/>
      </rPr>
      <t>12</t>
    </r>
    <r>
      <rPr>
        <sz val="10.5"/>
        <color theme="0"/>
        <rFont val="Arial Black"/>
        <family val="2"/>
      </rPr>
      <t xml:space="preserve"> (pro 1000 Einwohner)</t>
    </r>
  </si>
  <si>
    <t xml:space="preserve">Quelle:  Medizinische Statistik PSYREC-KTR und PRISMA , ausserkantonale Kliniken: Medizinische Statistik BFS, Statistisches Amt des Kantons Zürich. </t>
  </si>
  <si>
    <t>12) Anzahl Spitalaustritte pro 1000 im Kanton Zürich wohnhafte Personen. Die Austritte von Zürcher Patientinnen und Patienten in ausserkantonale Kliniken fliessen in de Berechnung ebenso mit 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</si>
</sst>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 #,##0.00_ ;_ * \-#,##0.00_ ;_ * &quot;-&quot;??_ ;_ @_ "/>
    <numFmt numFmtId="164" formatCode="###\ ###"/>
    <numFmt numFmtId="165" formatCode="\+#,##0.0;\-#,##0.0"/>
    <numFmt numFmtId="166" formatCode="0.0"/>
    <numFmt numFmtId="167" formatCode="#,##0.0"/>
    <numFmt numFmtId="168" formatCode="##\ ##0"/>
    <numFmt numFmtId="169" formatCode="\+0.0;\-0.0"/>
    <numFmt numFmtId="170" formatCode="#\ ##0"/>
    <numFmt numFmtId="171" formatCode="0.0%"/>
    <numFmt numFmtId="172" formatCode="0.000"/>
    <numFmt numFmtId="173" formatCode="#\ ###\ ###"/>
    <numFmt numFmtId="174" formatCode="#\ ##0.0"/>
  </numFmts>
  <fonts count="34" x14ac:knownFonts="1">
    <font>
      <sz val="10.5"/>
      <color theme="1"/>
      <name val="Arial"/>
      <family val="2"/>
    </font>
    <font>
      <sz val="10.5"/>
      <color theme="1"/>
      <name val="Arial Black"/>
      <family val="2"/>
    </font>
    <font>
      <sz val="10"/>
      <name val="Arial"/>
      <family val="2"/>
    </font>
    <font>
      <sz val="10"/>
      <color theme="1"/>
      <name val="Arial"/>
      <family val="2"/>
    </font>
    <font>
      <b/>
      <sz val="10.5"/>
      <color theme="1"/>
      <name val="Arial Black"/>
      <family val="2"/>
    </font>
    <font>
      <b/>
      <sz val="10"/>
      <color theme="1"/>
      <name val="Arial"/>
      <family val="2"/>
    </font>
    <font>
      <sz val="10.5"/>
      <color theme="0" tint="-4.9989318521683403E-2"/>
      <name val="Arial Black"/>
      <family val="2"/>
    </font>
    <font>
      <sz val="10"/>
      <color theme="0" tint="-4.9989318521683403E-2"/>
      <name val="Arial Black"/>
      <family val="2"/>
    </font>
    <font>
      <b/>
      <sz val="10"/>
      <color rgb="FFFF0000"/>
      <name val="Arial"/>
      <family val="2"/>
    </font>
    <font>
      <b/>
      <sz val="10"/>
      <color theme="1"/>
      <name val="Arial Black"/>
      <family val="2"/>
    </font>
    <font>
      <sz val="10"/>
      <color rgb="FFFF0000"/>
      <name val="Arial"/>
      <family val="2"/>
    </font>
    <font>
      <sz val="8"/>
      <color theme="1"/>
      <name val="Arial"/>
      <family val="2"/>
    </font>
    <font>
      <vertAlign val="superscript"/>
      <sz val="10.5"/>
      <color theme="1"/>
      <name val="Arial Black"/>
      <family val="2"/>
    </font>
    <font>
      <sz val="10"/>
      <color theme="0"/>
      <name val="Arial Black"/>
      <family val="2"/>
    </font>
    <font>
      <b/>
      <sz val="10"/>
      <name val="Arial"/>
      <family val="2"/>
    </font>
    <font>
      <b/>
      <vertAlign val="superscript"/>
      <sz val="10"/>
      <color theme="1"/>
      <name val="Arial Black"/>
      <family val="2"/>
    </font>
    <font>
      <sz val="8"/>
      <name val="Arial"/>
      <family val="2"/>
    </font>
    <font>
      <b/>
      <vertAlign val="superscript"/>
      <sz val="10.5"/>
      <color theme="1"/>
      <name val="Arial Black"/>
      <family val="2"/>
    </font>
    <font>
      <vertAlign val="superscript"/>
      <sz val="10"/>
      <color theme="0"/>
      <name val="Arial Black"/>
      <family val="2"/>
    </font>
    <font>
      <sz val="10.5"/>
      <color theme="0"/>
      <name val="Arial Black"/>
      <family val="2"/>
    </font>
    <font>
      <sz val="10"/>
      <color theme="1"/>
      <name val="Arial Black"/>
      <family val="2"/>
    </font>
    <font>
      <vertAlign val="superscript"/>
      <sz val="10"/>
      <color theme="1"/>
      <name val="Arial Black"/>
      <family val="2"/>
    </font>
    <font>
      <vertAlign val="superscript"/>
      <sz val="10"/>
      <color theme="1"/>
      <name val="Arial"/>
      <family val="2"/>
    </font>
    <font>
      <vertAlign val="superscript"/>
      <sz val="10.5"/>
      <color theme="0"/>
      <name val="Arial Black"/>
      <family val="2"/>
    </font>
    <font>
      <sz val="8"/>
      <color rgb="FFFF0000"/>
      <name val="Arial"/>
      <family val="2"/>
    </font>
    <font>
      <sz val="10"/>
      <color rgb="FFFF0000"/>
      <name val="Arial Black"/>
      <family val="2"/>
    </font>
    <font>
      <sz val="10.65"/>
      <color theme="1"/>
      <name val="Arial Black"/>
      <family val="2"/>
    </font>
    <font>
      <b/>
      <sz val="10.65"/>
      <color theme="1"/>
      <name val="Arial Black"/>
      <family val="2"/>
    </font>
    <font>
      <b/>
      <sz val="10"/>
      <color theme="0"/>
      <name val="Arial Black"/>
      <family val="2"/>
    </font>
    <font>
      <b/>
      <sz val="10.5"/>
      <color theme="0"/>
      <name val="Arial Black"/>
      <family val="2"/>
    </font>
    <font>
      <sz val="16"/>
      <color theme="0"/>
      <name val="Arial"/>
      <family val="2"/>
    </font>
    <font>
      <sz val="18"/>
      <color theme="0"/>
      <name val="Arial"/>
      <family val="2"/>
    </font>
    <font>
      <sz val="10"/>
      <name val="Arial Black"/>
      <family val="2"/>
    </font>
    <font>
      <vertAlign val="superscript"/>
      <sz val="10"/>
      <name val="Arial Black"/>
      <family val="2"/>
    </font>
  </fonts>
  <fills count="5">
    <fill>
      <patternFill patternType="none"/>
    </fill>
    <fill>
      <patternFill patternType="gray125"/>
    </fill>
    <fill>
      <patternFill patternType="solid">
        <fgColor rgb="FF3EA743"/>
        <bgColor indexed="64"/>
      </patternFill>
    </fill>
    <fill>
      <patternFill patternType="solid">
        <fgColor rgb="FF3EA744"/>
        <bgColor indexed="64"/>
      </patternFill>
    </fill>
    <fill>
      <patternFill patternType="solid">
        <fgColor rgb="FFFFFF00"/>
        <bgColor indexed="64"/>
      </patternFill>
    </fill>
  </fills>
  <borders count="1">
    <border>
      <left/>
      <right/>
      <top/>
      <bottom/>
      <diagonal/>
    </border>
  </borders>
  <cellStyleXfs count="4">
    <xf numFmtId="0" fontId="0" fillId="0" borderId="0"/>
    <xf numFmtId="0" fontId="2" fillId="0" borderId="0"/>
    <xf numFmtId="9" fontId="2" fillId="0" borderId="0" applyFont="0" applyFill="0" applyBorder="0" applyAlignment="0" applyProtection="0"/>
    <xf numFmtId="43" fontId="2" fillId="0" borderId="0" applyFont="0" applyFill="0" applyBorder="0" applyAlignment="0" applyProtection="0"/>
  </cellStyleXfs>
  <cellXfs count="240">
    <xf numFmtId="0" fontId="0" fillId="0" borderId="0" xfId="0"/>
    <xf numFmtId="0" fontId="1" fillId="0" borderId="0" xfId="0" applyFont="1"/>
    <xf numFmtId="0" fontId="1" fillId="0" borderId="0" xfId="1" applyFont="1" applyFill="1" applyBorder="1"/>
    <xf numFmtId="0" fontId="3" fillId="0" borderId="0" xfId="1" applyFont="1" applyFill="1" applyBorder="1"/>
    <xf numFmtId="0" fontId="4" fillId="0" borderId="0" xfId="1" applyNumberFormat="1" applyFont="1" applyFill="1" applyBorder="1" applyAlignment="1">
      <alignment horizontal="left" vertical="center"/>
    </xf>
    <xf numFmtId="0" fontId="3" fillId="0" borderId="0" xfId="1" applyFont="1" applyFill="1" applyBorder="1" applyAlignment="1"/>
    <xf numFmtId="0" fontId="5" fillId="0" borderId="0" xfId="1" applyNumberFormat="1" applyFont="1" applyFill="1" applyBorder="1" applyAlignment="1">
      <alignment vertical="center"/>
    </xf>
    <xf numFmtId="49" fontId="6" fillId="2" borderId="0" xfId="1" applyNumberFormat="1" applyFont="1" applyFill="1" applyBorder="1" applyAlignment="1" applyProtection="1">
      <alignment horizontal="right" vertical="center" wrapText="1"/>
    </xf>
    <xf numFmtId="0" fontId="6" fillId="2" borderId="0" xfId="1" applyNumberFormat="1" applyFont="1" applyFill="1" applyBorder="1" applyAlignment="1">
      <alignment horizontal="left" vertical="center"/>
    </xf>
    <xf numFmtId="49" fontId="7" fillId="2" borderId="0" xfId="1" applyNumberFormat="1" applyFont="1" applyFill="1" applyBorder="1" applyAlignment="1" applyProtection="1">
      <alignment horizontal="left" vertical="center"/>
    </xf>
    <xf numFmtId="49" fontId="7" fillId="2" borderId="0" xfId="1" applyNumberFormat="1" applyFont="1" applyFill="1" applyBorder="1" applyAlignment="1" applyProtection="1">
      <alignment horizontal="right" vertical="center"/>
    </xf>
    <xf numFmtId="0" fontId="5" fillId="0" borderId="0" xfId="1" applyFont="1" applyFill="1" applyBorder="1" applyAlignment="1">
      <alignment vertical="center"/>
    </xf>
    <xf numFmtId="0" fontId="5" fillId="0" borderId="0" xfId="1" applyFont="1" applyFill="1" applyBorder="1"/>
    <xf numFmtId="0" fontId="3" fillId="0" borderId="0" xfId="1" applyFont="1" applyFill="1" applyBorder="1" applyAlignment="1">
      <alignment vertical="center"/>
    </xf>
    <xf numFmtId="0" fontId="3" fillId="0" borderId="0" xfId="1" applyFont="1" applyFill="1" applyBorder="1" applyAlignment="1">
      <alignment horizontal="left" vertical="center"/>
    </xf>
    <xf numFmtId="1" fontId="3" fillId="0" borderId="0" xfId="1" applyNumberFormat="1" applyFont="1" applyFill="1" applyBorder="1" applyAlignment="1" applyProtection="1">
      <alignment horizontal="right" vertical="center"/>
    </xf>
    <xf numFmtId="0" fontId="3" fillId="0" borderId="0" xfId="1" applyFont="1" applyFill="1" applyBorder="1" applyAlignment="1">
      <alignment horizontal="left" vertical="center" wrapText="1"/>
    </xf>
    <xf numFmtId="0" fontId="8" fillId="0" borderId="0" xfId="1" applyFont="1" applyFill="1" applyBorder="1"/>
    <xf numFmtId="0" fontId="8" fillId="0" borderId="0" xfId="1" applyFont="1" applyFill="1" applyBorder="1" applyAlignment="1">
      <alignment vertical="center"/>
    </xf>
    <xf numFmtId="0" fontId="3" fillId="0" borderId="0" xfId="1" applyFont="1" applyFill="1" applyBorder="1" applyAlignment="1">
      <alignment vertical="center" wrapText="1"/>
    </xf>
    <xf numFmtId="0" fontId="5" fillId="0" borderId="0" xfId="1" applyFont="1" applyFill="1" applyBorder="1" applyAlignment="1">
      <alignment horizontal="left" vertical="center"/>
    </xf>
    <xf numFmtId="0" fontId="9" fillId="0" borderId="0" xfId="1" applyFont="1" applyFill="1" applyBorder="1" applyAlignment="1">
      <alignment vertical="center"/>
    </xf>
    <xf numFmtId="0" fontId="10" fillId="0" borderId="0" xfId="1" applyFont="1" applyFill="1" applyBorder="1"/>
    <xf numFmtId="0" fontId="11" fillId="0" borderId="0" xfId="1" quotePrefix="1" applyFont="1" applyFill="1" applyBorder="1"/>
    <xf numFmtId="0" fontId="11" fillId="0" borderId="0" xfId="1" applyFont="1" applyFill="1" applyBorder="1"/>
    <xf numFmtId="0" fontId="3" fillId="0" borderId="0" xfId="1" quotePrefix="1" applyFont="1" applyFill="1" applyBorder="1" applyAlignment="1">
      <alignment wrapText="1"/>
    </xf>
    <xf numFmtId="0" fontId="1" fillId="0" borderId="0" xfId="1" applyFont="1" applyFill="1" applyBorder="1" applyAlignment="1">
      <alignment vertical="center"/>
    </xf>
    <xf numFmtId="0" fontId="1" fillId="0" borderId="0" xfId="1" applyNumberFormat="1" applyFont="1" applyFill="1" applyBorder="1" applyAlignment="1">
      <alignment horizontal="left" vertical="center"/>
    </xf>
    <xf numFmtId="0" fontId="13" fillId="3" borderId="0" xfId="1" applyNumberFormat="1" applyFont="1" applyFill="1" applyBorder="1" applyAlignment="1">
      <alignment horizontal="left" vertical="center"/>
    </xf>
    <xf numFmtId="0" fontId="13" fillId="3" borderId="0" xfId="1" applyNumberFormat="1" applyFont="1" applyFill="1" applyBorder="1" applyAlignment="1">
      <alignment horizontal="right" vertical="center"/>
    </xf>
    <xf numFmtId="0" fontId="13" fillId="3" borderId="0" xfId="1" applyNumberFormat="1" applyFont="1" applyFill="1" applyBorder="1" applyAlignment="1">
      <alignment horizontal="right" vertical="center" wrapText="1"/>
    </xf>
    <xf numFmtId="164" fontId="3" fillId="0" borderId="0" xfId="1" applyNumberFormat="1" applyFont="1" applyFill="1" applyBorder="1" applyAlignment="1">
      <alignment vertical="center"/>
    </xf>
    <xf numFmtId="165" fontId="3" fillId="0" borderId="0" xfId="1" applyNumberFormat="1" applyFont="1" applyFill="1" applyBorder="1" applyAlignment="1">
      <alignment horizontal="right" vertical="center"/>
    </xf>
    <xf numFmtId="164" fontId="14" fillId="0" borderId="0" xfId="1" applyNumberFormat="1" applyFont="1" applyFill="1" applyBorder="1" applyAlignment="1">
      <alignment horizontal="right" vertical="center"/>
    </xf>
    <xf numFmtId="165" fontId="5" fillId="0" borderId="0" xfId="1" applyNumberFormat="1" applyFont="1" applyFill="1" applyBorder="1" applyAlignment="1">
      <alignment horizontal="right" vertical="center"/>
    </xf>
    <xf numFmtId="164" fontId="2" fillId="0" borderId="0" xfId="1" applyNumberFormat="1" applyFont="1" applyFill="1" applyBorder="1" applyAlignment="1">
      <alignment horizontal="right" vertical="center"/>
    </xf>
    <xf numFmtId="164" fontId="14" fillId="0" borderId="0" xfId="1" applyNumberFormat="1" applyFont="1" applyFill="1" applyBorder="1" applyAlignment="1">
      <alignment vertical="center"/>
    </xf>
    <xf numFmtId="164" fontId="10" fillId="0" borderId="0" xfId="1" applyNumberFormat="1" applyFont="1" applyFill="1" applyBorder="1" applyAlignment="1">
      <alignment vertical="center"/>
    </xf>
    <xf numFmtId="164" fontId="5" fillId="0" borderId="0" xfId="1" applyNumberFormat="1" applyFont="1" applyFill="1" applyBorder="1" applyAlignment="1">
      <alignment horizontal="right" vertical="center"/>
    </xf>
    <xf numFmtId="165" fontId="3" fillId="0" borderId="0" xfId="1" applyNumberFormat="1" applyFont="1" applyFill="1" applyBorder="1" applyAlignment="1">
      <alignment vertical="center"/>
    </xf>
    <xf numFmtId="164" fontId="13" fillId="3" borderId="0" xfId="1" applyNumberFormat="1" applyFont="1" applyFill="1" applyBorder="1" applyAlignment="1">
      <alignment horizontal="right" vertical="center"/>
    </xf>
    <xf numFmtId="165" fontId="13" fillId="3" borderId="0" xfId="1" applyNumberFormat="1" applyFont="1" applyFill="1" applyBorder="1" applyAlignment="1">
      <alignment horizontal="right" vertical="center"/>
    </xf>
    <xf numFmtId="164" fontId="3" fillId="0" borderId="0" xfId="1" applyNumberFormat="1" applyFont="1" applyFill="1" applyBorder="1"/>
    <xf numFmtId="166" fontId="3" fillId="0" borderId="0" xfId="1" applyNumberFormat="1" applyFont="1" applyFill="1" applyBorder="1"/>
    <xf numFmtId="166" fontId="3" fillId="0" borderId="0" xfId="1" applyNumberFormat="1" applyFont="1" applyFill="1" applyBorder="1" applyAlignment="1">
      <alignment horizontal="right" vertical="center"/>
    </xf>
    <xf numFmtId="164" fontId="3" fillId="0" borderId="0" xfId="1" applyNumberFormat="1" applyFont="1" applyFill="1" applyBorder="1" applyAlignment="1">
      <alignment horizontal="right" vertical="center"/>
    </xf>
    <xf numFmtId="0" fontId="5" fillId="0" borderId="0" xfId="1" applyFont="1" applyFill="1" applyBorder="1" applyAlignment="1">
      <alignment horizontal="left" vertical="center" wrapText="1"/>
    </xf>
    <xf numFmtId="164" fontId="5" fillId="0" borderId="0" xfId="1" applyNumberFormat="1" applyFont="1" applyFill="1" applyBorder="1"/>
    <xf numFmtId="164" fontId="10" fillId="0" borderId="0" xfId="1" applyNumberFormat="1" applyFont="1" applyFill="1" applyBorder="1"/>
    <xf numFmtId="164" fontId="13" fillId="3" borderId="0" xfId="1" applyNumberFormat="1" applyFont="1" applyFill="1" applyBorder="1" applyAlignment="1"/>
    <xf numFmtId="166" fontId="13" fillId="3" borderId="0" xfId="1" applyNumberFormat="1" applyFont="1" applyFill="1" applyBorder="1" applyAlignment="1">
      <alignment wrapText="1"/>
    </xf>
    <xf numFmtId="0" fontId="16" fillId="0" borderId="0" xfId="1" applyFont="1" applyFill="1" applyBorder="1"/>
    <xf numFmtId="0" fontId="2" fillId="0" borderId="0" xfId="1" applyFont="1" applyFill="1" applyBorder="1"/>
    <xf numFmtId="0" fontId="10" fillId="0" borderId="0" xfId="1" applyFont="1" applyFill="1" applyBorder="1" applyAlignment="1">
      <alignment vertical="top"/>
    </xf>
    <xf numFmtId="0" fontId="4" fillId="0" borderId="0" xfId="1" applyNumberFormat="1" applyFont="1" applyFill="1" applyBorder="1" applyAlignment="1">
      <alignment vertical="center" wrapText="1"/>
    </xf>
    <xf numFmtId="0" fontId="13" fillId="3" borderId="0" xfId="1" applyFont="1" applyFill="1" applyBorder="1"/>
    <xf numFmtId="0" fontId="13" fillId="3" borderId="0" xfId="1" applyNumberFormat="1" applyFont="1" applyFill="1" applyBorder="1" applyAlignment="1">
      <alignment horizontal="left"/>
    </xf>
    <xf numFmtId="167" fontId="13" fillId="3" borderId="0" xfId="1" applyNumberFormat="1" applyFont="1" applyFill="1" applyBorder="1" applyAlignment="1">
      <alignment horizontal="right" textRotation="90" wrapText="1"/>
    </xf>
    <xf numFmtId="0" fontId="13" fillId="3" borderId="0" xfId="1" applyFont="1" applyFill="1" applyBorder="1" applyAlignment="1">
      <alignment horizontal="right" textRotation="90" wrapText="1"/>
    </xf>
    <xf numFmtId="164" fontId="3" fillId="0" borderId="0" xfId="1" applyNumberFormat="1" applyFont="1" applyFill="1" applyBorder="1" applyAlignment="1">
      <alignment horizontal="right"/>
    </xf>
    <xf numFmtId="164" fontId="5" fillId="0" borderId="0" xfId="1" applyNumberFormat="1" applyFont="1" applyFill="1" applyBorder="1" applyAlignment="1">
      <alignment vertical="center"/>
    </xf>
    <xf numFmtId="168" fontId="3" fillId="0" borderId="0" xfId="1" applyNumberFormat="1" applyFont="1" applyFill="1" applyBorder="1"/>
    <xf numFmtId="0" fontId="13" fillId="3" borderId="0" xfId="1" applyFont="1" applyFill="1" applyBorder="1" applyAlignment="1">
      <alignment vertical="center"/>
    </xf>
    <xf numFmtId="164" fontId="13" fillId="3" borderId="0" xfId="1" applyNumberFormat="1" applyFont="1" applyFill="1" applyBorder="1" applyAlignment="1">
      <alignment vertical="center"/>
    </xf>
    <xf numFmtId="164" fontId="13" fillId="3" borderId="0" xfId="1" applyNumberFormat="1" applyFont="1" applyFill="1" applyBorder="1" applyAlignment="1">
      <alignment horizontal="right" wrapText="1"/>
    </xf>
    <xf numFmtId="0" fontId="11" fillId="0" borderId="0" xfId="1" applyFont="1" applyFill="1" applyBorder="1" applyAlignment="1">
      <alignment vertical="center"/>
    </xf>
    <xf numFmtId="0" fontId="11" fillId="0" borderId="0" xfId="1" quotePrefix="1" applyFont="1" applyFill="1" applyBorder="1" applyAlignment="1">
      <alignment horizontal="left" vertical="center"/>
    </xf>
    <xf numFmtId="0" fontId="19" fillId="3" borderId="0" xfId="1" applyFont="1" applyFill="1" applyBorder="1" applyAlignment="1">
      <alignment vertical="center"/>
    </xf>
    <xf numFmtId="167" fontId="13" fillId="3" borderId="0" xfId="1" applyNumberFormat="1" applyFont="1" applyFill="1" applyBorder="1" applyAlignment="1">
      <alignment horizontal="right" vertical="center" wrapText="1"/>
    </xf>
    <xf numFmtId="0" fontId="13" fillId="3" borderId="0" xfId="1" applyFont="1" applyFill="1" applyBorder="1" applyAlignment="1">
      <alignment horizontal="right" vertical="center" wrapText="1"/>
    </xf>
    <xf numFmtId="0" fontId="5" fillId="0" borderId="0" xfId="1" applyFont="1" applyFill="1" applyBorder="1" applyAlignment="1">
      <alignment vertical="top"/>
    </xf>
    <xf numFmtId="166" fontId="3" fillId="0" borderId="0" xfId="1" applyNumberFormat="1" applyFont="1" applyFill="1" applyBorder="1" applyAlignment="1">
      <alignment horizontal="right"/>
    </xf>
    <xf numFmtId="0" fontId="3" fillId="0" borderId="0" xfId="1" applyFont="1" applyFill="1" applyBorder="1" applyAlignment="1">
      <alignment wrapText="1"/>
    </xf>
    <xf numFmtId="166" fontId="5" fillId="0" borderId="0" xfId="1" applyNumberFormat="1" applyFont="1" applyFill="1" applyBorder="1" applyAlignment="1">
      <alignment vertical="center"/>
    </xf>
    <xf numFmtId="166" fontId="5" fillId="0" borderId="0" xfId="1" applyNumberFormat="1" applyFont="1" applyFill="1" applyBorder="1" applyAlignment="1">
      <alignment horizontal="right" vertical="center"/>
    </xf>
    <xf numFmtId="164" fontId="19" fillId="3" borderId="0" xfId="1" applyNumberFormat="1" applyFont="1" applyFill="1" applyBorder="1" applyAlignment="1">
      <alignment horizontal="right" vertical="center"/>
    </xf>
    <xf numFmtId="166" fontId="19" fillId="3" borderId="0" xfId="1" applyNumberFormat="1" applyFont="1" applyFill="1" applyBorder="1" applyAlignment="1">
      <alignment horizontal="right" vertical="center" wrapText="1"/>
    </xf>
    <xf numFmtId="166" fontId="3" fillId="0" borderId="0" xfId="1" applyNumberFormat="1" applyFont="1" applyFill="1" applyBorder="1" applyAlignment="1">
      <alignment vertical="center"/>
    </xf>
    <xf numFmtId="166" fontId="5" fillId="0" borderId="0" xfId="1" applyNumberFormat="1" applyFont="1" applyFill="1" applyBorder="1"/>
    <xf numFmtId="0" fontId="19" fillId="3" borderId="0" xfId="1" applyFont="1" applyFill="1" applyBorder="1" applyAlignment="1">
      <alignment horizontal="right"/>
    </xf>
    <xf numFmtId="164" fontId="19" fillId="3" borderId="0" xfId="1" applyNumberFormat="1" applyFont="1" applyFill="1" applyBorder="1" applyAlignment="1">
      <alignment horizontal="right"/>
    </xf>
    <xf numFmtId="166" fontId="19" fillId="3" borderId="0" xfId="1" applyNumberFormat="1" applyFont="1" applyFill="1" applyBorder="1" applyAlignment="1">
      <alignment horizontal="right" wrapText="1"/>
    </xf>
    <xf numFmtId="0" fontId="2" fillId="0" borderId="0" xfId="1"/>
    <xf numFmtId="0" fontId="19" fillId="3" borderId="0" xfId="1" applyNumberFormat="1" applyFont="1" applyFill="1" applyBorder="1" applyAlignment="1">
      <alignment horizontal="left" vertical="center"/>
    </xf>
    <xf numFmtId="0" fontId="13" fillId="3" borderId="0" xfId="1" applyFont="1" applyFill="1" applyBorder="1" applyAlignment="1">
      <alignment horizontal="right" vertical="center"/>
    </xf>
    <xf numFmtId="166" fontId="2" fillId="0" borderId="0" xfId="1" applyNumberFormat="1" applyAlignment="1">
      <alignment vertical="top"/>
    </xf>
    <xf numFmtId="166" fontId="13" fillId="3" borderId="0" xfId="1" applyNumberFormat="1" applyFont="1" applyFill="1" applyBorder="1" applyAlignment="1">
      <alignment vertical="center"/>
    </xf>
    <xf numFmtId="166" fontId="13" fillId="3" borderId="0" xfId="1" applyNumberFormat="1" applyFont="1" applyFill="1" applyBorder="1" applyAlignment="1">
      <alignment horizontal="right" wrapText="1"/>
    </xf>
    <xf numFmtId="166" fontId="13" fillId="3" borderId="0" xfId="1" applyNumberFormat="1" applyFont="1" applyFill="1" applyBorder="1"/>
    <xf numFmtId="49" fontId="13" fillId="3" borderId="0" xfId="1" applyNumberFormat="1" applyFont="1" applyFill="1" applyBorder="1" applyAlignment="1">
      <alignment horizontal="right" vertical="center"/>
    </xf>
    <xf numFmtId="165" fontId="3" fillId="0" borderId="0" xfId="1" applyNumberFormat="1" applyFont="1" applyFill="1" applyBorder="1"/>
    <xf numFmtId="165" fontId="5" fillId="0" borderId="0" xfId="1" applyNumberFormat="1" applyFont="1" applyFill="1" applyBorder="1" applyAlignment="1">
      <alignment vertical="center"/>
    </xf>
    <xf numFmtId="0" fontId="10" fillId="0" borderId="0" xfId="1" applyFont="1" applyFill="1" applyBorder="1" applyAlignment="1">
      <alignment vertical="center"/>
    </xf>
    <xf numFmtId="165" fontId="10" fillId="0" borderId="0" xfId="1" applyNumberFormat="1" applyFont="1" applyFill="1" applyBorder="1"/>
    <xf numFmtId="165" fontId="13" fillId="3" borderId="0" xfId="1" applyNumberFormat="1" applyFont="1" applyFill="1" applyBorder="1" applyAlignment="1">
      <alignment horizontal="right" vertical="center" wrapText="1"/>
    </xf>
    <xf numFmtId="49" fontId="19" fillId="3" borderId="0" xfId="1" applyNumberFormat="1" applyFont="1" applyFill="1" applyBorder="1" applyAlignment="1">
      <alignment horizontal="right" vertical="center"/>
    </xf>
    <xf numFmtId="0" fontId="19" fillId="3" borderId="0" xfId="1" applyFont="1" applyFill="1" applyBorder="1" applyAlignment="1">
      <alignment horizontal="right" vertical="center" wrapText="1"/>
    </xf>
    <xf numFmtId="164" fontId="3" fillId="0" borderId="0" xfId="1" applyNumberFormat="1" applyFont="1"/>
    <xf numFmtId="165" fontId="3" fillId="0" borderId="0" xfId="1" applyNumberFormat="1" applyFont="1" applyFill="1" applyBorder="1" applyAlignment="1">
      <alignment horizontal="right"/>
    </xf>
    <xf numFmtId="165" fontId="19" fillId="3" borderId="0" xfId="1" applyNumberFormat="1" applyFont="1" applyFill="1" applyBorder="1" applyAlignment="1">
      <alignment horizontal="right" vertical="center" wrapText="1"/>
    </xf>
    <xf numFmtId="0" fontId="24" fillId="0" borderId="0" xfId="1" applyFont="1" applyFill="1" applyBorder="1"/>
    <xf numFmtId="0" fontId="24" fillId="0" borderId="0" xfId="1" applyFont="1" applyFill="1" applyBorder="1" applyAlignment="1">
      <alignment vertical="center"/>
    </xf>
    <xf numFmtId="0" fontId="16" fillId="0" borderId="0" xfId="1" applyFont="1" applyFill="1" applyBorder="1" applyAlignment="1">
      <alignment vertical="center"/>
    </xf>
    <xf numFmtId="0" fontId="2" fillId="0" borderId="0" xfId="1" applyFont="1" applyFill="1" applyBorder="1" applyAlignment="1">
      <alignment vertical="center"/>
    </xf>
    <xf numFmtId="0" fontId="19" fillId="3" borderId="0" xfId="1" applyFont="1" applyFill="1" applyBorder="1"/>
    <xf numFmtId="0" fontId="19" fillId="3" borderId="0" xfId="1" applyFont="1" applyFill="1" applyBorder="1" applyAlignment="1">
      <alignment horizontal="right" vertical="center"/>
    </xf>
    <xf numFmtId="164" fontId="2" fillId="0" borderId="0" xfId="1" applyNumberFormat="1" applyFont="1" applyFill="1" applyBorder="1"/>
    <xf numFmtId="169" fontId="2" fillId="0" borderId="0" xfId="2" applyNumberFormat="1" applyFont="1" applyFill="1" applyBorder="1"/>
    <xf numFmtId="169" fontId="14" fillId="0" borderId="0" xfId="2" applyNumberFormat="1" applyFont="1" applyFill="1" applyBorder="1" applyAlignment="1">
      <alignment vertical="center"/>
    </xf>
    <xf numFmtId="0" fontId="25" fillId="0" borderId="0" xfId="1" applyFont="1" applyFill="1" applyBorder="1"/>
    <xf numFmtId="164" fontId="2" fillId="0" borderId="0" xfId="1" applyNumberFormat="1" applyFont="1" applyFill="1" applyBorder="1" applyAlignment="1">
      <alignment horizontal="right"/>
    </xf>
    <xf numFmtId="169" fontId="19" fillId="3" borderId="0" xfId="2" applyNumberFormat="1" applyFont="1" applyFill="1" applyBorder="1" applyAlignment="1">
      <alignment horizontal="right" vertical="center" wrapText="1"/>
    </xf>
    <xf numFmtId="0" fontId="26" fillId="0" borderId="0" xfId="1" applyFont="1" applyFill="1" applyBorder="1" applyAlignment="1">
      <alignment vertical="center"/>
    </xf>
    <xf numFmtId="0" fontId="27" fillId="0" borderId="0" xfId="1" applyNumberFormat="1" applyFont="1" applyFill="1" applyBorder="1" applyAlignment="1">
      <alignment horizontal="left" vertical="center"/>
    </xf>
    <xf numFmtId="0" fontId="13" fillId="2" borderId="0" xfId="1" applyFont="1" applyFill="1" applyBorder="1"/>
    <xf numFmtId="0" fontId="13" fillId="2" borderId="0" xfId="1" applyNumberFormat="1" applyFont="1" applyFill="1" applyBorder="1" applyAlignment="1">
      <alignment horizontal="left" vertical="center"/>
    </xf>
    <xf numFmtId="0" fontId="13" fillId="2" borderId="0" xfId="1" applyNumberFormat="1" applyFont="1" applyFill="1" applyBorder="1" applyAlignment="1">
      <alignment horizontal="right" vertical="center" wrapText="1"/>
    </xf>
    <xf numFmtId="0" fontId="13" fillId="2" borderId="0" xfId="1" applyNumberFormat="1" applyFont="1" applyFill="1" applyBorder="1" applyAlignment="1">
      <alignment vertical="center" wrapText="1"/>
    </xf>
    <xf numFmtId="0" fontId="13" fillId="2" borderId="0" xfId="1" applyFont="1" applyFill="1" applyBorder="1" applyAlignment="1">
      <alignment vertical="center"/>
    </xf>
    <xf numFmtId="0" fontId="13" fillId="2" borderId="0" xfId="1" applyNumberFormat="1" applyFont="1" applyFill="1" applyBorder="1" applyAlignment="1">
      <alignment horizontal="left"/>
    </xf>
    <xf numFmtId="0" fontId="13" fillId="2" borderId="0" xfId="1" applyNumberFormat="1" applyFont="1" applyFill="1" applyBorder="1" applyAlignment="1">
      <alignment horizontal="right" textRotation="90"/>
    </xf>
    <xf numFmtId="49" fontId="13" fillId="2" borderId="0" xfId="1" applyNumberFormat="1" applyFont="1" applyFill="1" applyBorder="1" applyAlignment="1" applyProtection="1">
      <alignment horizontal="right" textRotation="90" wrapText="1"/>
    </xf>
    <xf numFmtId="0" fontId="13" fillId="2" borderId="0" xfId="1" applyFont="1" applyFill="1" applyBorder="1" applyAlignment="1">
      <alignment textRotation="90"/>
    </xf>
    <xf numFmtId="0" fontId="13" fillId="2" borderId="0" xfId="1" applyFont="1" applyFill="1" applyBorder="1" applyAlignment="1">
      <alignment textRotation="90" wrapText="1"/>
    </xf>
    <xf numFmtId="170" fontId="3" fillId="0" borderId="0" xfId="1" applyNumberFormat="1" applyFont="1" applyFill="1" applyBorder="1" applyAlignment="1">
      <alignment vertical="center"/>
    </xf>
    <xf numFmtId="170" fontId="5" fillId="0" borderId="0" xfId="1" applyNumberFormat="1" applyFont="1" applyFill="1" applyBorder="1" applyAlignment="1">
      <alignment vertical="center"/>
    </xf>
    <xf numFmtId="170" fontId="5" fillId="0" borderId="0" xfId="1" applyNumberFormat="1" applyFont="1" applyFill="1" applyBorder="1"/>
    <xf numFmtId="170" fontId="5" fillId="0" borderId="0" xfId="1" applyNumberFormat="1" applyFont="1" applyFill="1" applyBorder="1" applyAlignment="1">
      <alignment horizontal="right" vertical="center"/>
    </xf>
    <xf numFmtId="170" fontId="3" fillId="0" borderId="0" xfId="1" applyNumberFormat="1" applyFont="1" applyFill="1" applyBorder="1"/>
    <xf numFmtId="0" fontId="28" fillId="2" borderId="0" xfId="1" applyFont="1" applyFill="1" applyBorder="1"/>
    <xf numFmtId="0" fontId="28" fillId="2" borderId="0" xfId="1" applyFont="1" applyFill="1" applyBorder="1" applyAlignment="1">
      <alignment vertical="center"/>
    </xf>
    <xf numFmtId="170" fontId="28" fillId="2" borderId="0" xfId="1" applyNumberFormat="1" applyFont="1" applyFill="1" applyBorder="1" applyAlignment="1">
      <alignment vertical="center"/>
    </xf>
    <xf numFmtId="1" fontId="2" fillId="0" borderId="0" xfId="1" applyNumberFormat="1" applyFont="1" applyFill="1" applyBorder="1"/>
    <xf numFmtId="0" fontId="3" fillId="4" borderId="0" xfId="1" applyFont="1" applyFill="1" applyBorder="1" applyAlignment="1">
      <alignment vertical="center"/>
    </xf>
    <xf numFmtId="0" fontId="3" fillId="0" borderId="0" xfId="1" applyFont="1" applyFill="1" applyBorder="1" applyAlignment="1">
      <alignment horizontal="right" vertical="center"/>
    </xf>
    <xf numFmtId="1" fontId="28" fillId="2" borderId="0" xfId="1" applyNumberFormat="1" applyFont="1" applyFill="1" applyBorder="1"/>
    <xf numFmtId="1" fontId="3" fillId="0" borderId="0" xfId="1" applyNumberFormat="1" applyFont="1" applyFill="1" applyBorder="1"/>
    <xf numFmtId="0" fontId="29" fillId="3" borderId="0" xfId="1" applyNumberFormat="1" applyFont="1" applyFill="1" applyBorder="1" applyAlignment="1">
      <alignment horizontal="left" vertical="center"/>
    </xf>
    <xf numFmtId="0" fontId="13" fillId="3" borderId="0" xfId="1" quotePrefix="1" applyFont="1" applyFill="1" applyBorder="1" applyAlignment="1">
      <alignment horizontal="right" wrapText="1"/>
    </xf>
    <xf numFmtId="0" fontId="13" fillId="3" borderId="0" xfId="1" applyFont="1" applyFill="1" applyBorder="1" applyAlignment="1">
      <alignment horizontal="center" vertical="center"/>
    </xf>
    <xf numFmtId="9" fontId="3" fillId="0" borderId="0" xfId="2" applyFont="1" applyFill="1" applyBorder="1" applyAlignment="1">
      <alignment vertical="center"/>
    </xf>
    <xf numFmtId="9" fontId="5" fillId="0" borderId="0" xfId="2" applyFont="1" applyFill="1" applyBorder="1" applyAlignment="1">
      <alignment vertical="center"/>
    </xf>
    <xf numFmtId="1" fontId="3" fillId="0" borderId="0" xfId="1" applyNumberFormat="1" applyFont="1" applyFill="1" applyBorder="1" applyAlignment="1">
      <alignment vertical="center"/>
    </xf>
    <xf numFmtId="164" fontId="29" fillId="3" borderId="0" xfId="1" applyNumberFormat="1" applyFont="1" applyFill="1" applyBorder="1" applyAlignment="1">
      <alignment horizontal="right" vertical="center"/>
    </xf>
    <xf numFmtId="9" fontId="29" fillId="3" borderId="0" xfId="2" applyFont="1" applyFill="1" applyBorder="1" applyAlignment="1">
      <alignment horizontal="right" vertical="center"/>
    </xf>
    <xf numFmtId="1" fontId="29" fillId="3" borderId="0" xfId="1" applyNumberFormat="1" applyFont="1" applyFill="1" applyBorder="1" applyAlignment="1">
      <alignment horizontal="right" vertical="center"/>
    </xf>
    <xf numFmtId="9" fontId="3" fillId="0" borderId="0" xfId="2" applyFont="1" applyFill="1" applyBorder="1"/>
    <xf numFmtId="0" fontId="19" fillId="3" borderId="0" xfId="1" applyNumberFormat="1" applyFont="1" applyFill="1" applyBorder="1" applyAlignment="1">
      <alignment horizontal="right" vertical="center" wrapText="1"/>
    </xf>
    <xf numFmtId="0" fontId="19" fillId="3" borderId="0" xfId="1" applyNumberFormat="1" applyFont="1" applyFill="1" applyBorder="1" applyAlignment="1">
      <alignment horizontal="right" vertical="center"/>
    </xf>
    <xf numFmtId="170" fontId="19" fillId="3" borderId="0" xfId="1" applyNumberFormat="1" applyFont="1" applyFill="1" applyBorder="1" applyAlignment="1">
      <alignment vertical="center"/>
    </xf>
    <xf numFmtId="170" fontId="19" fillId="3" borderId="0" xfId="1" applyNumberFormat="1" applyFont="1" applyFill="1" applyBorder="1" applyAlignment="1">
      <alignment horizontal="right" vertical="center" wrapText="1"/>
    </xf>
    <xf numFmtId="0" fontId="3" fillId="0" borderId="0" xfId="1" applyNumberFormat="1" applyFont="1" applyFill="1" applyBorder="1" applyAlignment="1">
      <alignment vertical="center"/>
    </xf>
    <xf numFmtId="166" fontId="3" fillId="0" borderId="0" xfId="2" applyNumberFormat="1" applyFont="1" applyFill="1" applyBorder="1"/>
    <xf numFmtId="166" fontId="5" fillId="0" borderId="0" xfId="2" applyNumberFormat="1" applyFont="1" applyFill="1" applyBorder="1" applyAlignment="1">
      <alignment vertical="center"/>
    </xf>
    <xf numFmtId="166" fontId="3" fillId="0" borderId="0" xfId="2" applyNumberFormat="1" applyFont="1" applyFill="1" applyBorder="1" applyAlignment="1">
      <alignment vertical="center"/>
    </xf>
    <xf numFmtId="166" fontId="19" fillId="3" borderId="0" xfId="2" applyNumberFormat="1" applyFont="1" applyFill="1" applyBorder="1" applyAlignment="1">
      <alignment vertical="center"/>
    </xf>
    <xf numFmtId="171" fontId="3" fillId="0" borderId="0" xfId="1" applyNumberFormat="1" applyFont="1" applyFill="1" applyBorder="1" applyAlignment="1">
      <alignment vertical="center"/>
    </xf>
    <xf numFmtId="171" fontId="19" fillId="3" borderId="0" xfId="1" applyNumberFormat="1" applyFont="1" applyFill="1" applyBorder="1" applyAlignment="1">
      <alignment horizontal="right" vertical="center" wrapText="1"/>
    </xf>
    <xf numFmtId="0" fontId="3" fillId="0" borderId="0" xfId="1" applyNumberFormat="1" applyFont="1" applyFill="1" applyBorder="1"/>
    <xf numFmtId="0" fontId="19" fillId="3" borderId="0" xfId="1" applyNumberFormat="1" applyFont="1" applyFill="1" applyBorder="1" applyAlignment="1">
      <alignment horizontal="right" wrapText="1"/>
    </xf>
    <xf numFmtId="0" fontId="19" fillId="3" borderId="0" xfId="1" applyNumberFormat="1" applyFont="1" applyFill="1" applyBorder="1" applyAlignment="1">
      <alignment horizontal="right"/>
    </xf>
    <xf numFmtId="169" fontId="2" fillId="0" borderId="0" xfId="2" applyNumberFormat="1" applyFont="1" applyFill="1" applyBorder="1" applyAlignment="1">
      <alignment vertical="center"/>
    </xf>
    <xf numFmtId="0" fontId="13" fillId="0" borderId="0" xfId="1" applyFont="1" applyFill="1" applyBorder="1" applyAlignment="1">
      <alignment vertical="center"/>
    </xf>
    <xf numFmtId="0" fontId="13" fillId="0" borderId="0" xfId="1" applyNumberFormat="1" applyFont="1" applyFill="1" applyBorder="1" applyAlignment="1">
      <alignment horizontal="left" vertical="center"/>
    </xf>
    <xf numFmtId="164" fontId="13" fillId="0" borderId="0" xfId="1" applyNumberFormat="1" applyFont="1" applyFill="1" applyBorder="1" applyAlignment="1">
      <alignment horizontal="right" vertical="center"/>
    </xf>
    <xf numFmtId="9" fontId="19" fillId="0" borderId="0" xfId="2" applyFont="1" applyFill="1" applyBorder="1" applyAlignment="1">
      <alignment horizontal="right" vertical="center" wrapText="1"/>
    </xf>
    <xf numFmtId="164" fontId="2" fillId="0" borderId="0" xfId="1" applyNumberFormat="1" applyFont="1" applyFill="1" applyBorder="1" applyAlignment="1">
      <alignment vertical="center"/>
    </xf>
    <xf numFmtId="0" fontId="13" fillId="2" borderId="0" xfId="1" applyNumberFormat="1" applyFont="1" applyFill="1" applyBorder="1" applyAlignment="1">
      <alignment horizontal="center" vertical="center" wrapText="1"/>
    </xf>
    <xf numFmtId="170" fontId="3" fillId="0" borderId="0" xfId="1" applyNumberFormat="1" applyFont="1" applyFill="1" applyBorder="1" applyAlignment="1">
      <alignment horizontal="right" vertical="center"/>
    </xf>
    <xf numFmtId="170" fontId="13" fillId="2" borderId="0" xfId="1" applyNumberFormat="1" applyFont="1" applyFill="1" applyBorder="1" applyAlignment="1">
      <alignment vertical="center"/>
    </xf>
    <xf numFmtId="170" fontId="13" fillId="2" borderId="0" xfId="1" applyNumberFormat="1" applyFont="1" applyFill="1" applyBorder="1" applyAlignment="1">
      <alignment horizontal="right" vertical="center"/>
    </xf>
    <xf numFmtId="170" fontId="2" fillId="0" borderId="0" xfId="1" applyNumberFormat="1" applyFont="1" applyFill="1" applyBorder="1"/>
    <xf numFmtId="170" fontId="3" fillId="0" borderId="0" xfId="1" applyNumberFormat="1" applyFont="1" applyFill="1" applyBorder="1" applyAlignment="1">
      <alignment horizontal="right"/>
    </xf>
    <xf numFmtId="164" fontId="28" fillId="2" borderId="0" xfId="1" applyNumberFormat="1" applyFont="1" applyFill="1" applyBorder="1" applyAlignment="1">
      <alignment horizontal="right" vertical="center"/>
    </xf>
    <xf numFmtId="1" fontId="3" fillId="0" borderId="0" xfId="3" applyNumberFormat="1" applyFont="1" applyFill="1" applyBorder="1" applyAlignment="1">
      <alignment horizontal="left"/>
    </xf>
    <xf numFmtId="0" fontId="11" fillId="0" borderId="0" xfId="1" quotePrefix="1" applyFont="1" applyFill="1" applyBorder="1" applyAlignment="1">
      <alignment vertical="center"/>
    </xf>
    <xf numFmtId="0" fontId="16" fillId="0" borderId="0" xfId="1" quotePrefix="1" applyFont="1" applyFill="1" applyBorder="1"/>
    <xf numFmtId="171" fontId="3" fillId="0" borderId="0" xfId="1" applyNumberFormat="1" applyFont="1" applyFill="1" applyBorder="1"/>
    <xf numFmtId="1" fontId="5" fillId="0" borderId="0" xfId="1" applyNumberFormat="1" applyFont="1" applyFill="1" applyBorder="1" applyAlignment="1">
      <alignment horizontal="right" vertical="center"/>
    </xf>
    <xf numFmtId="2" fontId="3" fillId="0" borderId="0" xfId="1" applyNumberFormat="1" applyFont="1" applyFill="1" applyBorder="1"/>
    <xf numFmtId="166" fontId="19" fillId="3" borderId="0" xfId="1" applyNumberFormat="1" applyFont="1" applyFill="1" applyBorder="1" applyAlignment="1">
      <alignment vertical="center"/>
    </xf>
    <xf numFmtId="169" fontId="2" fillId="0" borderId="0" xfId="2" applyNumberFormat="1" applyFont="1" applyFill="1" applyBorder="1" applyAlignment="1">
      <alignment horizontal="right" vertical="center"/>
    </xf>
    <xf numFmtId="169" fontId="14" fillId="0" borderId="0" xfId="2" applyNumberFormat="1" applyFont="1" applyFill="1" applyBorder="1" applyAlignment="1">
      <alignment horizontal="right" vertical="center"/>
    </xf>
    <xf numFmtId="166" fontId="19" fillId="3" borderId="0" xfId="1" applyNumberFormat="1" applyFont="1" applyFill="1" applyBorder="1" applyAlignment="1">
      <alignment horizontal="right" vertical="center"/>
    </xf>
    <xf numFmtId="0" fontId="16" fillId="0" borderId="0" xfId="1" applyFont="1"/>
    <xf numFmtId="164" fontId="11" fillId="0" borderId="0" xfId="1" applyNumberFormat="1" applyFont="1" applyFill="1" applyBorder="1" applyAlignment="1">
      <alignment vertical="center"/>
    </xf>
    <xf numFmtId="0" fontId="16" fillId="0" borderId="0" xfId="1" applyFont="1" applyFill="1" applyBorder="1" applyAlignment="1">
      <alignment horizontal="left" vertical="top"/>
    </xf>
    <xf numFmtId="0" fontId="16" fillId="0" borderId="0" xfId="1" applyFont="1" applyFill="1" applyBorder="1" applyAlignment="1">
      <alignment vertical="top" wrapText="1"/>
    </xf>
    <xf numFmtId="166" fontId="2" fillId="0" borderId="0" xfId="1" applyNumberFormat="1" applyFont="1" applyFill="1" applyBorder="1"/>
    <xf numFmtId="166" fontId="14" fillId="0" borderId="0" xfId="1" applyNumberFormat="1" applyFont="1" applyFill="1" applyBorder="1" applyAlignment="1">
      <alignment vertical="center"/>
    </xf>
    <xf numFmtId="169" fontId="19" fillId="3" borderId="0" xfId="1" applyNumberFormat="1" applyFont="1" applyFill="1" applyBorder="1" applyAlignment="1">
      <alignment horizontal="right" vertical="center"/>
    </xf>
    <xf numFmtId="0" fontId="11" fillId="0" borderId="0" xfId="1" applyFont="1" applyFill="1" applyBorder="1" applyAlignment="1" applyProtection="1">
      <alignment vertical="top" wrapText="1"/>
    </xf>
    <xf numFmtId="49" fontId="19" fillId="3" borderId="0" xfId="1" applyNumberFormat="1" applyFont="1" applyFill="1" applyBorder="1" applyAlignment="1">
      <alignment horizontal="right" vertical="center" wrapText="1"/>
    </xf>
    <xf numFmtId="0" fontId="3" fillId="0" borderId="0" xfId="1" applyFont="1" applyFill="1" applyBorder="1" applyAlignment="1">
      <alignment vertical="top"/>
    </xf>
    <xf numFmtId="172" fontId="2" fillId="0" borderId="0" xfId="1" applyNumberFormat="1" applyFont="1" applyFill="1" applyBorder="1" applyAlignment="1">
      <alignment horizontal="right"/>
    </xf>
    <xf numFmtId="173" fontId="19" fillId="3" borderId="0" xfId="1" applyNumberFormat="1" applyFont="1" applyFill="1" applyBorder="1" applyAlignment="1">
      <alignment horizontal="right" vertical="center"/>
    </xf>
    <xf numFmtId="172" fontId="19" fillId="3" borderId="0" xfId="1" applyNumberFormat="1" applyFont="1" applyFill="1" applyBorder="1" applyAlignment="1">
      <alignment horizontal="right" vertical="center"/>
    </xf>
    <xf numFmtId="166" fontId="19" fillId="3" borderId="0" xfId="2" applyNumberFormat="1" applyFont="1" applyFill="1" applyBorder="1" applyAlignment="1">
      <alignment horizontal="right" vertical="center" wrapText="1"/>
    </xf>
    <xf numFmtId="0" fontId="2" fillId="0" borderId="0" xfId="1" applyFont="1" applyFill="1" applyBorder="1" applyAlignment="1">
      <alignment horizontal="right" vertical="center"/>
    </xf>
    <xf numFmtId="0" fontId="28" fillId="3" borderId="0" xfId="1" applyNumberFormat="1" applyFont="1" applyFill="1" applyBorder="1" applyAlignment="1">
      <alignment horizontal="left" vertical="center"/>
    </xf>
    <xf numFmtId="0" fontId="13" fillId="3" borderId="0" xfId="1" applyFont="1" applyFill="1" applyBorder="1" applyAlignment="1"/>
    <xf numFmtId="1" fontId="5" fillId="0" borderId="0" xfId="1" applyNumberFormat="1" applyFont="1" applyFill="1" applyBorder="1" applyAlignment="1">
      <alignment vertical="center"/>
    </xf>
    <xf numFmtId="164" fontId="13" fillId="3" borderId="0" xfId="1" applyNumberFormat="1" applyFont="1" applyFill="1" applyBorder="1" applyAlignment="1">
      <alignment wrapText="1"/>
    </xf>
    <xf numFmtId="173" fontId="14" fillId="0" borderId="0" xfId="1" applyNumberFormat="1" applyFont="1" applyFill="1" applyBorder="1"/>
    <xf numFmtId="173" fontId="3" fillId="0" borderId="0" xfId="1" applyNumberFormat="1" applyFont="1" applyFill="1" applyBorder="1"/>
    <xf numFmtId="173" fontId="3" fillId="0" borderId="0" xfId="1" applyNumberFormat="1" applyFont="1" applyFill="1" applyBorder="1" applyAlignment="1">
      <alignment horizontal="right"/>
    </xf>
    <xf numFmtId="173" fontId="3" fillId="0" borderId="0" xfId="2" applyNumberFormat="1" applyFont="1" applyFill="1" applyBorder="1" applyAlignment="1">
      <alignment horizontal="right"/>
    </xf>
    <xf numFmtId="173" fontId="10" fillId="0" borderId="0" xfId="1" applyNumberFormat="1" applyFont="1" applyFill="1" applyBorder="1"/>
    <xf numFmtId="173" fontId="10" fillId="0" borderId="0" xfId="1" applyNumberFormat="1" applyFont="1" applyFill="1" applyBorder="1" applyAlignment="1">
      <alignment horizontal="right"/>
    </xf>
    <xf numFmtId="173" fontId="10" fillId="0" borderId="0" xfId="2" applyNumberFormat="1" applyFont="1" applyFill="1" applyBorder="1" applyAlignment="1">
      <alignment horizontal="right"/>
    </xf>
    <xf numFmtId="173" fontId="5" fillId="0" borderId="0" xfId="1" applyNumberFormat="1" applyFont="1" applyFill="1" applyBorder="1" applyAlignment="1">
      <alignment vertical="center"/>
    </xf>
    <xf numFmtId="173" fontId="5" fillId="0" borderId="0" xfId="2" applyNumberFormat="1" applyFont="1" applyFill="1" applyBorder="1" applyAlignment="1">
      <alignment horizontal="right"/>
    </xf>
    <xf numFmtId="173" fontId="2" fillId="0" borderId="0" xfId="1" applyNumberFormat="1" applyFont="1" applyFill="1" applyBorder="1"/>
    <xf numFmtId="173" fontId="2" fillId="0" borderId="0" xfId="1" applyNumberFormat="1" applyFont="1" applyFill="1" applyBorder="1" applyAlignment="1">
      <alignment horizontal="right"/>
    </xf>
    <xf numFmtId="173" fontId="2" fillId="0" borderId="0" xfId="2" applyNumberFormat="1" applyFont="1" applyFill="1" applyBorder="1"/>
    <xf numFmtId="169" fontId="2" fillId="0" borderId="0" xfId="2" applyNumberFormat="1" applyFont="1" applyFill="1" applyBorder="1" applyAlignment="1">
      <alignment horizontal="right"/>
    </xf>
    <xf numFmtId="174" fontId="2" fillId="0" borderId="0" xfId="1" applyNumberFormat="1" applyFont="1" applyFill="1" applyBorder="1"/>
    <xf numFmtId="174" fontId="19" fillId="3" borderId="0" xfId="1" applyNumberFormat="1" applyFont="1" applyFill="1" applyBorder="1" applyAlignment="1">
      <alignment horizontal="right" vertical="center"/>
    </xf>
    <xf numFmtId="0" fontId="5" fillId="0" borderId="0" xfId="1" applyFont="1" applyFill="1" applyBorder="1" applyAlignment="1">
      <alignment horizontal="left" vertical="center" wrapText="1"/>
    </xf>
    <xf numFmtId="49" fontId="7" fillId="2" borderId="0" xfId="1" applyNumberFormat="1" applyFont="1" applyFill="1" applyBorder="1" applyAlignment="1" applyProtection="1">
      <alignment horizontal="center" vertical="center"/>
    </xf>
    <xf numFmtId="49" fontId="7" fillId="2" borderId="0" xfId="1" applyNumberFormat="1" applyFont="1" applyFill="1" applyBorder="1" applyAlignment="1" applyProtection="1">
      <alignment horizontal="center" vertical="center" wrapText="1"/>
    </xf>
    <xf numFmtId="0" fontId="9" fillId="0" borderId="0" xfId="1" applyFont="1" applyFill="1" applyBorder="1" applyAlignment="1">
      <alignment horizontal="left" vertical="center" wrapText="1"/>
    </xf>
    <xf numFmtId="0" fontId="11" fillId="0" borderId="0" xfId="1" applyFont="1" applyFill="1" applyBorder="1" applyAlignment="1">
      <alignment horizontal="left" vertical="top" wrapText="1"/>
    </xf>
    <xf numFmtId="0" fontId="11" fillId="0" borderId="0" xfId="1" applyFont="1" applyFill="1" applyBorder="1" applyAlignment="1">
      <alignment horizontal="left" vertical="top"/>
    </xf>
    <xf numFmtId="0" fontId="11" fillId="0" borderId="0" xfId="1" applyFont="1" applyFill="1" applyBorder="1" applyAlignment="1">
      <alignment horizontal="left" vertical="center" wrapText="1"/>
    </xf>
    <xf numFmtId="0" fontId="11" fillId="0" borderId="0" xfId="1" applyFont="1" applyFill="1" applyBorder="1" applyAlignment="1">
      <alignment horizontal="left" vertical="center"/>
    </xf>
    <xf numFmtId="0" fontId="19" fillId="3" borderId="0" xfId="1" applyFont="1" applyFill="1" applyBorder="1" applyAlignment="1">
      <alignment horizontal="left" vertical="center"/>
    </xf>
    <xf numFmtId="0" fontId="4" fillId="0" borderId="0" xfId="1" applyNumberFormat="1" applyFont="1" applyFill="1" applyBorder="1" applyAlignment="1">
      <alignment horizontal="left" vertical="center" wrapText="1"/>
    </xf>
    <xf numFmtId="0" fontId="11" fillId="0" borderId="0" xfId="1" applyFont="1" applyFill="1" applyBorder="1" applyAlignment="1">
      <alignment horizontal="left" wrapText="1"/>
    </xf>
    <xf numFmtId="0" fontId="11" fillId="0" borderId="0" xfId="1" applyFont="1" applyFill="1" applyBorder="1" applyAlignment="1">
      <alignment horizontal="left"/>
    </xf>
    <xf numFmtId="0" fontId="5" fillId="0" borderId="0" xfId="1" applyFont="1" applyFill="1" applyBorder="1" applyAlignment="1">
      <alignment horizontal="left" vertical="top" wrapText="1"/>
    </xf>
    <xf numFmtId="0" fontId="20" fillId="0" borderId="0" xfId="1" applyFont="1" applyFill="1" applyBorder="1" applyAlignment="1">
      <alignment horizontal="left" vertical="center" wrapText="1"/>
    </xf>
    <xf numFmtId="0" fontId="13" fillId="3" borderId="0" xfId="1" applyNumberFormat="1" applyFont="1" applyFill="1" applyBorder="1" applyAlignment="1">
      <alignment horizontal="left" vertical="center"/>
    </xf>
    <xf numFmtId="0" fontId="19" fillId="3" borderId="0" xfId="1" applyNumberFormat="1" applyFont="1" applyFill="1" applyBorder="1" applyAlignment="1">
      <alignment horizontal="left" vertical="center"/>
    </xf>
    <xf numFmtId="0" fontId="9" fillId="0" borderId="0" xfId="1" applyNumberFormat="1" applyFont="1" applyFill="1" applyBorder="1" applyAlignment="1">
      <alignment horizontal="left" vertical="center" wrapText="1"/>
    </xf>
    <xf numFmtId="0" fontId="13" fillId="3" borderId="0" xfId="1" applyFont="1" applyFill="1" applyBorder="1" applyAlignment="1">
      <alignment horizontal="center" vertical="center" wrapText="1"/>
    </xf>
    <xf numFmtId="0" fontId="32" fillId="0" borderId="0" xfId="1" applyFont="1" applyFill="1" applyBorder="1" applyAlignment="1">
      <alignment horizontal="left" vertical="center" wrapText="1"/>
    </xf>
    <xf numFmtId="0" fontId="13" fillId="2" borderId="0" xfId="1" applyNumberFormat="1" applyFont="1" applyFill="1" applyBorder="1" applyAlignment="1">
      <alignment horizontal="center" vertical="center" wrapText="1"/>
    </xf>
    <xf numFmtId="0" fontId="16" fillId="0" borderId="0" xfId="1" applyFont="1" applyFill="1" applyBorder="1" applyAlignment="1">
      <alignment horizontal="left" vertical="top" wrapText="1"/>
    </xf>
    <xf numFmtId="0" fontId="16" fillId="0" borderId="0" xfId="1" applyFont="1" applyFill="1" applyBorder="1" applyAlignment="1">
      <alignment horizontal="left" vertical="top"/>
    </xf>
  </cellXfs>
  <cellStyles count="4">
    <cellStyle name="Komma 2" xfId="3"/>
    <cellStyle name="Prozent 2" xfId="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10561</xdr:rowOff>
    </xdr:from>
    <xdr:to>
      <xdr:col>7</xdr:col>
      <xdr:colOff>792770</xdr:colOff>
      <xdr:row>48</xdr:row>
      <xdr:rowOff>148144</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6411"/>
          <a:ext cx="6660170" cy="7338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4</xdr:row>
      <xdr:rowOff>9525</xdr:rowOff>
    </xdr:from>
    <xdr:to>
      <xdr:col>5</xdr:col>
      <xdr:colOff>180348</xdr:colOff>
      <xdr:row>4</xdr:row>
      <xdr:rowOff>189525</xdr:rowOff>
    </xdr:to>
    <xdr:pic>
      <xdr:nvPicPr>
        <xdr:cNvPr id="2" name="Grafi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1133475"/>
          <a:ext cx="180348"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xdr:row>
      <xdr:rowOff>0</xdr:rowOff>
    </xdr:from>
    <xdr:to>
      <xdr:col>5</xdr:col>
      <xdr:colOff>180348</xdr:colOff>
      <xdr:row>5</xdr:row>
      <xdr:rowOff>180000</xdr:rowOff>
    </xdr:to>
    <xdr:pic>
      <xdr:nvPicPr>
        <xdr:cNvPr id="3"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1314450"/>
          <a:ext cx="180348"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xdr:row>
      <xdr:rowOff>19050</xdr:rowOff>
    </xdr:from>
    <xdr:to>
      <xdr:col>5</xdr:col>
      <xdr:colOff>180348</xdr:colOff>
      <xdr:row>7</xdr:row>
      <xdr:rowOff>8550</xdr:rowOff>
    </xdr:to>
    <xdr:pic>
      <xdr:nvPicPr>
        <xdr:cNvPr id="4" name="Grafik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1524000"/>
          <a:ext cx="180348"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xdr:row>
      <xdr:rowOff>9525</xdr:rowOff>
    </xdr:from>
    <xdr:to>
      <xdr:col>5</xdr:col>
      <xdr:colOff>180348</xdr:colOff>
      <xdr:row>7</xdr:row>
      <xdr:rowOff>189525</xdr:rowOff>
    </xdr:to>
    <xdr:pic>
      <xdr:nvPicPr>
        <xdr:cNvPr id="5" name="Grafik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1704975"/>
          <a:ext cx="180348"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9525</xdr:rowOff>
    </xdr:from>
    <xdr:to>
      <xdr:col>5</xdr:col>
      <xdr:colOff>180348</xdr:colOff>
      <xdr:row>8</xdr:row>
      <xdr:rowOff>189525</xdr:rowOff>
    </xdr:to>
    <xdr:pic>
      <xdr:nvPicPr>
        <xdr:cNvPr id="6" name="Grafik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1895475"/>
          <a:ext cx="180348"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xdr:row>
      <xdr:rowOff>0</xdr:rowOff>
    </xdr:from>
    <xdr:to>
      <xdr:col>5</xdr:col>
      <xdr:colOff>180348</xdr:colOff>
      <xdr:row>25</xdr:row>
      <xdr:rowOff>180000</xdr:rowOff>
    </xdr:to>
    <xdr:pic>
      <xdr:nvPicPr>
        <xdr:cNvPr id="7" name="Grafik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5314950"/>
          <a:ext cx="180348"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9525</xdr:rowOff>
    </xdr:from>
    <xdr:to>
      <xdr:col>5</xdr:col>
      <xdr:colOff>180348</xdr:colOff>
      <xdr:row>11</xdr:row>
      <xdr:rowOff>189525</xdr:rowOff>
    </xdr:to>
    <xdr:pic>
      <xdr:nvPicPr>
        <xdr:cNvPr id="8" name="Grafik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2533650"/>
          <a:ext cx="180348"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xdr:row>
      <xdr:rowOff>9525</xdr:rowOff>
    </xdr:from>
    <xdr:to>
      <xdr:col>5</xdr:col>
      <xdr:colOff>180348</xdr:colOff>
      <xdr:row>12</xdr:row>
      <xdr:rowOff>189525</xdr:rowOff>
    </xdr:to>
    <xdr:pic>
      <xdr:nvPicPr>
        <xdr:cNvPr id="9" name="Grafik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2724150"/>
          <a:ext cx="180348"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xdr:row>
      <xdr:rowOff>9525</xdr:rowOff>
    </xdr:from>
    <xdr:to>
      <xdr:col>5</xdr:col>
      <xdr:colOff>180348</xdr:colOff>
      <xdr:row>13</xdr:row>
      <xdr:rowOff>189525</xdr:rowOff>
    </xdr:to>
    <xdr:pic>
      <xdr:nvPicPr>
        <xdr:cNvPr id="10" name="Grafik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2914650"/>
          <a:ext cx="180348"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xdr:row>
      <xdr:rowOff>19050</xdr:rowOff>
    </xdr:from>
    <xdr:to>
      <xdr:col>5</xdr:col>
      <xdr:colOff>180348</xdr:colOff>
      <xdr:row>15</xdr:row>
      <xdr:rowOff>8550</xdr:rowOff>
    </xdr:to>
    <xdr:pic>
      <xdr:nvPicPr>
        <xdr:cNvPr id="11" name="Grafik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3114675"/>
          <a:ext cx="180348"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24</xdr:row>
      <xdr:rowOff>9525</xdr:rowOff>
    </xdr:from>
    <xdr:to>
      <xdr:col>5</xdr:col>
      <xdr:colOff>180348</xdr:colOff>
      <xdr:row>24</xdr:row>
      <xdr:rowOff>189525</xdr:rowOff>
    </xdr:to>
    <xdr:pic>
      <xdr:nvPicPr>
        <xdr:cNvPr id="12" name="Grafik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5133975"/>
          <a:ext cx="180348"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xdr:row>
      <xdr:rowOff>9525</xdr:rowOff>
    </xdr:from>
    <xdr:to>
      <xdr:col>5</xdr:col>
      <xdr:colOff>180348</xdr:colOff>
      <xdr:row>27</xdr:row>
      <xdr:rowOff>189525</xdr:rowOff>
    </xdr:to>
    <xdr:pic>
      <xdr:nvPicPr>
        <xdr:cNvPr id="13"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5705475"/>
          <a:ext cx="180348"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xdr:row>
      <xdr:rowOff>9525</xdr:rowOff>
    </xdr:from>
    <xdr:to>
      <xdr:col>5</xdr:col>
      <xdr:colOff>180348</xdr:colOff>
      <xdr:row>17</xdr:row>
      <xdr:rowOff>189525</xdr:rowOff>
    </xdr:to>
    <xdr:pic>
      <xdr:nvPicPr>
        <xdr:cNvPr id="14" name="Grafik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3743325"/>
          <a:ext cx="180348"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xdr:row>
      <xdr:rowOff>9525</xdr:rowOff>
    </xdr:from>
    <xdr:to>
      <xdr:col>5</xdr:col>
      <xdr:colOff>180348</xdr:colOff>
      <xdr:row>18</xdr:row>
      <xdr:rowOff>189525</xdr:rowOff>
    </xdr:to>
    <xdr:pic>
      <xdr:nvPicPr>
        <xdr:cNvPr id="15" name="Grafik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3933825"/>
          <a:ext cx="180348"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xdr:row>
      <xdr:rowOff>0</xdr:rowOff>
    </xdr:from>
    <xdr:to>
      <xdr:col>5</xdr:col>
      <xdr:colOff>180348</xdr:colOff>
      <xdr:row>19</xdr:row>
      <xdr:rowOff>180000</xdr:rowOff>
    </xdr:to>
    <xdr:pic>
      <xdr:nvPicPr>
        <xdr:cNvPr id="16" name="Grafik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4114800"/>
          <a:ext cx="180348"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xdr:row>
      <xdr:rowOff>9525</xdr:rowOff>
    </xdr:from>
    <xdr:to>
      <xdr:col>5</xdr:col>
      <xdr:colOff>180348</xdr:colOff>
      <xdr:row>19</xdr:row>
      <xdr:rowOff>189525</xdr:rowOff>
    </xdr:to>
    <xdr:pic>
      <xdr:nvPicPr>
        <xdr:cNvPr id="17" name="Grafik 1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4124325"/>
          <a:ext cx="180348"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25</xdr:row>
      <xdr:rowOff>9525</xdr:rowOff>
    </xdr:from>
    <xdr:to>
      <xdr:col>7</xdr:col>
      <xdr:colOff>180698</xdr:colOff>
      <xdr:row>25</xdr:row>
      <xdr:rowOff>189525</xdr:rowOff>
    </xdr:to>
    <xdr:pic>
      <xdr:nvPicPr>
        <xdr:cNvPr id="18" name="Grafik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05425" y="5324475"/>
          <a:ext cx="180698"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9525</xdr:rowOff>
    </xdr:from>
    <xdr:to>
      <xdr:col>7</xdr:col>
      <xdr:colOff>180698</xdr:colOff>
      <xdr:row>13</xdr:row>
      <xdr:rowOff>189525</xdr:rowOff>
    </xdr:to>
    <xdr:pic>
      <xdr:nvPicPr>
        <xdr:cNvPr id="19" name="Grafik 1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05425" y="2914650"/>
          <a:ext cx="180698"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xdr:row>
      <xdr:rowOff>19050</xdr:rowOff>
    </xdr:from>
    <xdr:to>
      <xdr:col>7</xdr:col>
      <xdr:colOff>180698</xdr:colOff>
      <xdr:row>15</xdr:row>
      <xdr:rowOff>8550</xdr:rowOff>
    </xdr:to>
    <xdr:pic>
      <xdr:nvPicPr>
        <xdr:cNvPr id="20" name="Grafik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05425" y="3114675"/>
          <a:ext cx="180698"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19</xdr:row>
      <xdr:rowOff>9525</xdr:rowOff>
    </xdr:from>
    <xdr:to>
      <xdr:col>7</xdr:col>
      <xdr:colOff>180698</xdr:colOff>
      <xdr:row>19</xdr:row>
      <xdr:rowOff>189525</xdr:rowOff>
    </xdr:to>
    <xdr:pic>
      <xdr:nvPicPr>
        <xdr:cNvPr id="21" name="Grafik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05425" y="4124325"/>
          <a:ext cx="180698"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13</xdr:row>
      <xdr:rowOff>19050</xdr:rowOff>
    </xdr:from>
    <xdr:to>
      <xdr:col>9</xdr:col>
      <xdr:colOff>180000</xdr:colOff>
      <xdr:row>14</xdr:row>
      <xdr:rowOff>8550</xdr:rowOff>
    </xdr:to>
    <xdr:pic>
      <xdr:nvPicPr>
        <xdr:cNvPr id="22" name="Grafik 2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67450" y="2924175"/>
          <a:ext cx="180000"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19050</xdr:rowOff>
    </xdr:from>
    <xdr:to>
      <xdr:col>5</xdr:col>
      <xdr:colOff>180348</xdr:colOff>
      <xdr:row>27</xdr:row>
      <xdr:rowOff>8550</xdr:rowOff>
    </xdr:to>
    <xdr:pic>
      <xdr:nvPicPr>
        <xdr:cNvPr id="23" name="Grafik 2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5524500"/>
          <a:ext cx="180348"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_DA/Kenndaten/2013/1_Akutsomatik/3_Layout/soa_5.5.1_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_DA/04_Auswertungen/02_Kenndaten/2015/3_Psychiatrie/3_Layout/psy_4.1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_DA/04_Auswertungen/02_Kenndaten/2015/3_Psychiatrie/3_Layout/psy_5.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_DA/04_Auswertungen/02_Kenndaten/2015/3_Psychiatrie/3_Layout/psy_3.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_DA/04_Auswertungen/02_Kenndaten/2015/3_Psychiatrie/3_Layout/psy_4.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_DA/04_Auswertungen/02_Kenndaten/2015/3_Psychiatrie/3_Layout/psy_4.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_DA/04_Auswertungen/02_Kenndaten/2015/3_Psychiatrie/3_Layout/psy_4.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_DA/04_Auswertungen/02_Kenndaten/2015/3_Psychiatrie/3_Layout/psy_4.1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_DA/04_Auswertungen/02_Kenndaten/2015/3_Psychiatrie/3_Layout/psy_4.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_DA/04_Auswertungen/02_Kenndaten/2015/3_Psychiatrie/3_Layout/psy_4.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_DA/04_Auswertungen/02_Kenndaten/2015/3_Psychiatrie/3_Layout/psy_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5_5_0"/>
      <sheetName val="Tab_5_5_1"/>
      <sheetName val="Tab_5_5_2"/>
      <sheetName val="Tab_5_5_3"/>
      <sheetName val="Tab_5_5_4"/>
      <sheetName val="Tab_5_5_5"/>
      <sheetName val="Tab_5_5_6"/>
      <sheetName val="Tab_5_5_7"/>
      <sheetName val="Tab_5_5_8"/>
      <sheetName val="data"/>
      <sheetName val="data_splb"/>
    </sheetNames>
    <sheetDataSet>
      <sheetData sheetId="0"/>
      <sheetData sheetId="1"/>
      <sheetData sheetId="2"/>
      <sheetData sheetId="3"/>
      <sheetData sheetId="4"/>
      <sheetData sheetId="5"/>
      <sheetData sheetId="6"/>
      <sheetData sheetId="7"/>
      <sheetData sheetId="8"/>
      <sheetData sheetId="9">
        <row r="4">
          <cell r="E4">
            <v>3839</v>
          </cell>
          <cell r="F4">
            <v>145</v>
          </cell>
          <cell r="G4">
            <v>5916</v>
          </cell>
          <cell r="H4">
            <v>1345</v>
          </cell>
          <cell r="I4">
            <v>599</v>
          </cell>
          <cell r="J4">
            <v>710</v>
          </cell>
          <cell r="K4">
            <v>114</v>
          </cell>
          <cell r="L4">
            <v>64</v>
          </cell>
          <cell r="M4">
            <v>185</v>
          </cell>
          <cell r="N4">
            <v>72</v>
          </cell>
          <cell r="O4">
            <v>1833</v>
          </cell>
          <cell r="P4">
            <v>5019</v>
          </cell>
          <cell r="Q4">
            <v>295</v>
          </cell>
          <cell r="R4">
            <v>110</v>
          </cell>
          <cell r="S4">
            <v>1112</v>
          </cell>
          <cell r="T4">
            <v>172</v>
          </cell>
          <cell r="U4">
            <v>80</v>
          </cell>
          <cell r="V4">
            <v>86</v>
          </cell>
          <cell r="W4">
            <v>19</v>
          </cell>
          <cell r="X4">
            <v>0</v>
          </cell>
          <cell r="Y4">
            <v>0</v>
          </cell>
          <cell r="Z4">
            <v>134</v>
          </cell>
          <cell r="AA4">
            <v>0</v>
          </cell>
          <cell r="AB4">
            <v>81</v>
          </cell>
          <cell r="AC4">
            <v>8</v>
          </cell>
          <cell r="AD4">
            <v>2</v>
          </cell>
          <cell r="AE4">
            <v>22</v>
          </cell>
          <cell r="AF4">
            <v>0</v>
          </cell>
          <cell r="AG4">
            <v>608</v>
          </cell>
          <cell r="AH4">
            <v>526</v>
          </cell>
          <cell r="AI4">
            <v>30</v>
          </cell>
          <cell r="AJ4">
            <v>251</v>
          </cell>
          <cell r="AK4">
            <v>75</v>
          </cell>
          <cell r="AL4">
            <v>19</v>
          </cell>
          <cell r="AM4">
            <v>0</v>
          </cell>
          <cell r="AN4">
            <v>0</v>
          </cell>
          <cell r="AO4">
            <v>0</v>
          </cell>
          <cell r="AP4">
            <v>0</v>
          </cell>
          <cell r="AQ4">
            <v>1190</v>
          </cell>
          <cell r="AR4">
            <v>24661</v>
          </cell>
        </row>
        <row r="5">
          <cell r="E5">
            <v>64</v>
          </cell>
          <cell r="F5">
            <v>0</v>
          </cell>
          <cell r="G5">
            <v>6</v>
          </cell>
          <cell r="H5">
            <v>1</v>
          </cell>
          <cell r="I5">
            <v>0</v>
          </cell>
          <cell r="J5">
            <v>5</v>
          </cell>
          <cell r="K5">
            <v>0</v>
          </cell>
          <cell r="L5">
            <v>0</v>
          </cell>
          <cell r="M5">
            <v>1</v>
          </cell>
          <cell r="N5">
            <v>0</v>
          </cell>
          <cell r="O5">
            <v>6</v>
          </cell>
          <cell r="P5">
            <v>9</v>
          </cell>
          <cell r="Q5">
            <v>0</v>
          </cell>
          <cell r="R5">
            <v>0</v>
          </cell>
          <cell r="S5">
            <v>18</v>
          </cell>
          <cell r="T5">
            <v>3</v>
          </cell>
          <cell r="U5">
            <v>1</v>
          </cell>
          <cell r="V5">
            <v>0</v>
          </cell>
          <cell r="W5">
            <v>0</v>
          </cell>
          <cell r="X5">
            <v>0</v>
          </cell>
          <cell r="Y5">
            <v>0</v>
          </cell>
          <cell r="Z5">
            <v>0</v>
          </cell>
          <cell r="AA5">
            <v>0</v>
          </cell>
          <cell r="AB5">
            <v>1</v>
          </cell>
          <cell r="AC5">
            <v>0</v>
          </cell>
          <cell r="AD5">
            <v>0</v>
          </cell>
          <cell r="AE5">
            <v>0</v>
          </cell>
          <cell r="AF5">
            <v>0</v>
          </cell>
          <cell r="AG5">
            <v>0</v>
          </cell>
          <cell r="AH5">
            <v>2</v>
          </cell>
          <cell r="AI5">
            <v>0</v>
          </cell>
          <cell r="AJ5">
            <v>0</v>
          </cell>
          <cell r="AK5">
            <v>0</v>
          </cell>
          <cell r="AL5">
            <v>1</v>
          </cell>
          <cell r="AM5">
            <v>0</v>
          </cell>
          <cell r="AN5">
            <v>0</v>
          </cell>
          <cell r="AO5">
            <v>0</v>
          </cell>
          <cell r="AP5">
            <v>0</v>
          </cell>
          <cell r="AQ5">
            <v>4</v>
          </cell>
          <cell r="AR5">
            <v>122</v>
          </cell>
        </row>
        <row r="6">
          <cell r="E6">
            <v>133</v>
          </cell>
          <cell r="F6">
            <v>0</v>
          </cell>
          <cell r="G6">
            <v>7</v>
          </cell>
          <cell r="H6">
            <v>0</v>
          </cell>
          <cell r="I6">
            <v>0</v>
          </cell>
          <cell r="J6">
            <v>2</v>
          </cell>
          <cell r="K6">
            <v>0</v>
          </cell>
          <cell r="L6">
            <v>0</v>
          </cell>
          <cell r="M6">
            <v>0</v>
          </cell>
          <cell r="N6">
            <v>0</v>
          </cell>
          <cell r="O6">
            <v>1</v>
          </cell>
          <cell r="P6">
            <v>5</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6</v>
          </cell>
          <cell r="AH6">
            <v>0</v>
          </cell>
          <cell r="AI6">
            <v>0</v>
          </cell>
          <cell r="AJ6">
            <v>0</v>
          </cell>
          <cell r="AK6">
            <v>0</v>
          </cell>
          <cell r="AL6">
            <v>0</v>
          </cell>
          <cell r="AM6">
            <v>0</v>
          </cell>
          <cell r="AN6">
            <v>0</v>
          </cell>
          <cell r="AO6">
            <v>0</v>
          </cell>
          <cell r="AP6">
            <v>0</v>
          </cell>
          <cell r="AQ6">
            <v>0</v>
          </cell>
          <cell r="AR6">
            <v>154</v>
          </cell>
        </row>
        <row r="7">
          <cell r="E7">
            <v>1</v>
          </cell>
          <cell r="F7">
            <v>0</v>
          </cell>
          <cell r="G7">
            <v>1</v>
          </cell>
          <cell r="H7">
            <v>0</v>
          </cell>
          <cell r="I7">
            <v>0</v>
          </cell>
          <cell r="J7">
            <v>0</v>
          </cell>
          <cell r="K7">
            <v>0</v>
          </cell>
          <cell r="L7">
            <v>0</v>
          </cell>
          <cell r="M7">
            <v>0</v>
          </cell>
          <cell r="N7">
            <v>0</v>
          </cell>
          <cell r="O7">
            <v>1</v>
          </cell>
          <cell r="P7">
            <v>0</v>
          </cell>
          <cell r="Q7">
            <v>0</v>
          </cell>
          <cell r="R7">
            <v>0</v>
          </cell>
          <cell r="S7">
            <v>2</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5</v>
          </cell>
        </row>
        <row r="8">
          <cell r="E8">
            <v>19</v>
          </cell>
          <cell r="F8">
            <v>1</v>
          </cell>
          <cell r="G8">
            <v>13</v>
          </cell>
          <cell r="H8">
            <v>3</v>
          </cell>
          <cell r="I8">
            <v>2</v>
          </cell>
          <cell r="J8">
            <v>5</v>
          </cell>
          <cell r="K8">
            <v>0</v>
          </cell>
          <cell r="L8">
            <v>0</v>
          </cell>
          <cell r="M8">
            <v>1</v>
          </cell>
          <cell r="N8">
            <v>0</v>
          </cell>
          <cell r="O8">
            <v>5</v>
          </cell>
          <cell r="P8">
            <v>5</v>
          </cell>
          <cell r="Q8">
            <v>0</v>
          </cell>
          <cell r="R8">
            <v>0</v>
          </cell>
          <cell r="S8">
            <v>0</v>
          </cell>
          <cell r="T8">
            <v>2</v>
          </cell>
          <cell r="U8">
            <v>0</v>
          </cell>
          <cell r="V8">
            <v>0</v>
          </cell>
          <cell r="W8">
            <v>0</v>
          </cell>
          <cell r="X8">
            <v>0</v>
          </cell>
          <cell r="Y8">
            <v>0</v>
          </cell>
          <cell r="Z8">
            <v>0</v>
          </cell>
          <cell r="AA8">
            <v>0</v>
          </cell>
          <cell r="AB8">
            <v>4</v>
          </cell>
          <cell r="AC8">
            <v>0</v>
          </cell>
          <cell r="AD8">
            <v>0</v>
          </cell>
          <cell r="AE8">
            <v>0</v>
          </cell>
          <cell r="AF8">
            <v>0</v>
          </cell>
          <cell r="AG8">
            <v>4</v>
          </cell>
          <cell r="AH8">
            <v>1</v>
          </cell>
          <cell r="AI8">
            <v>0</v>
          </cell>
          <cell r="AJ8">
            <v>0</v>
          </cell>
          <cell r="AK8">
            <v>0</v>
          </cell>
          <cell r="AL8">
            <v>0</v>
          </cell>
          <cell r="AM8">
            <v>0</v>
          </cell>
          <cell r="AN8">
            <v>0</v>
          </cell>
          <cell r="AO8">
            <v>0</v>
          </cell>
          <cell r="AP8">
            <v>0</v>
          </cell>
          <cell r="AQ8">
            <v>1</v>
          </cell>
          <cell r="AR8">
            <v>66</v>
          </cell>
        </row>
        <row r="9">
          <cell r="E9">
            <v>261</v>
          </cell>
          <cell r="F9">
            <v>1</v>
          </cell>
          <cell r="G9">
            <v>55</v>
          </cell>
          <cell r="H9">
            <v>46</v>
          </cell>
          <cell r="I9">
            <v>8</v>
          </cell>
          <cell r="J9">
            <v>58</v>
          </cell>
          <cell r="K9">
            <v>3</v>
          </cell>
          <cell r="L9">
            <v>0</v>
          </cell>
          <cell r="M9">
            <v>3</v>
          </cell>
          <cell r="N9">
            <v>0</v>
          </cell>
          <cell r="O9">
            <v>17</v>
          </cell>
          <cell r="P9">
            <v>57</v>
          </cell>
          <cell r="Q9">
            <v>0</v>
          </cell>
          <cell r="R9">
            <v>6</v>
          </cell>
          <cell r="S9">
            <v>102</v>
          </cell>
          <cell r="T9">
            <v>0</v>
          </cell>
          <cell r="U9">
            <v>0</v>
          </cell>
          <cell r="V9">
            <v>0</v>
          </cell>
          <cell r="W9">
            <v>0</v>
          </cell>
          <cell r="X9">
            <v>0</v>
          </cell>
          <cell r="Y9">
            <v>0</v>
          </cell>
          <cell r="Z9">
            <v>0</v>
          </cell>
          <cell r="AA9">
            <v>0</v>
          </cell>
          <cell r="AB9">
            <v>0</v>
          </cell>
          <cell r="AC9">
            <v>0</v>
          </cell>
          <cell r="AD9">
            <v>0</v>
          </cell>
          <cell r="AE9">
            <v>0</v>
          </cell>
          <cell r="AF9">
            <v>0</v>
          </cell>
          <cell r="AG9">
            <v>7</v>
          </cell>
          <cell r="AH9">
            <v>12</v>
          </cell>
          <cell r="AI9">
            <v>0</v>
          </cell>
          <cell r="AJ9">
            <v>15</v>
          </cell>
          <cell r="AK9">
            <v>12</v>
          </cell>
          <cell r="AL9">
            <v>0</v>
          </cell>
          <cell r="AM9">
            <v>0</v>
          </cell>
          <cell r="AN9">
            <v>0</v>
          </cell>
          <cell r="AO9">
            <v>0</v>
          </cell>
          <cell r="AP9">
            <v>0</v>
          </cell>
          <cell r="AQ9">
            <v>22</v>
          </cell>
          <cell r="AR9">
            <v>685</v>
          </cell>
        </row>
        <row r="10">
          <cell r="E10">
            <v>186</v>
          </cell>
          <cell r="F10">
            <v>2</v>
          </cell>
          <cell r="G10">
            <v>5</v>
          </cell>
          <cell r="H10">
            <v>8</v>
          </cell>
          <cell r="I10">
            <v>1</v>
          </cell>
          <cell r="J10">
            <v>1</v>
          </cell>
          <cell r="K10">
            <v>1</v>
          </cell>
          <cell r="L10">
            <v>0</v>
          </cell>
          <cell r="M10">
            <v>0</v>
          </cell>
          <cell r="N10">
            <v>0</v>
          </cell>
          <cell r="O10">
            <v>0</v>
          </cell>
          <cell r="P10">
            <v>4</v>
          </cell>
          <cell r="Q10">
            <v>0</v>
          </cell>
          <cell r="R10">
            <v>0</v>
          </cell>
          <cell r="S10">
            <v>14</v>
          </cell>
          <cell r="T10">
            <v>0</v>
          </cell>
          <cell r="U10">
            <v>0</v>
          </cell>
          <cell r="V10">
            <v>0</v>
          </cell>
          <cell r="W10">
            <v>0</v>
          </cell>
          <cell r="X10">
            <v>0</v>
          </cell>
          <cell r="Y10">
            <v>0</v>
          </cell>
          <cell r="Z10">
            <v>0</v>
          </cell>
          <cell r="AA10">
            <v>0</v>
          </cell>
          <cell r="AB10">
            <v>0</v>
          </cell>
          <cell r="AC10">
            <v>0</v>
          </cell>
          <cell r="AD10">
            <v>0</v>
          </cell>
          <cell r="AE10">
            <v>0</v>
          </cell>
          <cell r="AF10">
            <v>0</v>
          </cell>
          <cell r="AG10">
            <v>11</v>
          </cell>
          <cell r="AH10">
            <v>17</v>
          </cell>
          <cell r="AI10">
            <v>1</v>
          </cell>
          <cell r="AJ10">
            <v>4</v>
          </cell>
          <cell r="AK10">
            <v>0</v>
          </cell>
          <cell r="AL10">
            <v>0</v>
          </cell>
          <cell r="AM10">
            <v>0</v>
          </cell>
          <cell r="AN10">
            <v>0</v>
          </cell>
          <cell r="AO10">
            <v>0</v>
          </cell>
          <cell r="AP10">
            <v>0</v>
          </cell>
          <cell r="AQ10">
            <v>13</v>
          </cell>
          <cell r="AR10">
            <v>268</v>
          </cell>
        </row>
        <row r="11">
          <cell r="E11">
            <v>9</v>
          </cell>
          <cell r="F11">
            <v>0</v>
          </cell>
          <cell r="G11">
            <v>0</v>
          </cell>
          <cell r="H11">
            <v>1</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1</v>
          </cell>
          <cell r="AH11">
            <v>0</v>
          </cell>
          <cell r="AI11">
            <v>0</v>
          </cell>
          <cell r="AJ11">
            <v>0</v>
          </cell>
          <cell r="AK11">
            <v>0</v>
          </cell>
          <cell r="AL11">
            <v>0</v>
          </cell>
          <cell r="AM11">
            <v>0</v>
          </cell>
          <cell r="AN11">
            <v>0</v>
          </cell>
          <cell r="AO11">
            <v>0</v>
          </cell>
          <cell r="AP11">
            <v>0</v>
          </cell>
          <cell r="AQ11">
            <v>0</v>
          </cell>
          <cell r="AR11">
            <v>11</v>
          </cell>
        </row>
        <row r="12">
          <cell r="E12">
            <v>159</v>
          </cell>
          <cell r="F12">
            <v>1</v>
          </cell>
          <cell r="G12">
            <v>13</v>
          </cell>
          <cell r="H12">
            <v>96</v>
          </cell>
          <cell r="I12">
            <v>5</v>
          </cell>
          <cell r="J12">
            <v>37</v>
          </cell>
          <cell r="K12">
            <v>6</v>
          </cell>
          <cell r="L12">
            <v>1</v>
          </cell>
          <cell r="M12">
            <v>3</v>
          </cell>
          <cell r="N12">
            <v>0</v>
          </cell>
          <cell r="O12">
            <v>16</v>
          </cell>
          <cell r="P12">
            <v>47</v>
          </cell>
          <cell r="Q12">
            <v>0</v>
          </cell>
          <cell r="R12">
            <v>3</v>
          </cell>
          <cell r="S12">
            <v>1</v>
          </cell>
          <cell r="T12">
            <v>0</v>
          </cell>
          <cell r="U12">
            <v>0</v>
          </cell>
          <cell r="V12">
            <v>1</v>
          </cell>
          <cell r="W12">
            <v>0</v>
          </cell>
          <cell r="X12">
            <v>0</v>
          </cell>
          <cell r="Y12">
            <v>0</v>
          </cell>
          <cell r="Z12">
            <v>0</v>
          </cell>
          <cell r="AA12">
            <v>2</v>
          </cell>
          <cell r="AB12">
            <v>0</v>
          </cell>
          <cell r="AC12">
            <v>0</v>
          </cell>
          <cell r="AD12">
            <v>0</v>
          </cell>
          <cell r="AE12">
            <v>0</v>
          </cell>
          <cell r="AF12">
            <v>0</v>
          </cell>
          <cell r="AG12">
            <v>13</v>
          </cell>
          <cell r="AH12">
            <v>8</v>
          </cell>
          <cell r="AI12">
            <v>0</v>
          </cell>
          <cell r="AJ12">
            <v>2</v>
          </cell>
          <cell r="AK12">
            <v>4</v>
          </cell>
          <cell r="AL12">
            <v>2</v>
          </cell>
          <cell r="AM12">
            <v>0</v>
          </cell>
          <cell r="AN12">
            <v>0</v>
          </cell>
          <cell r="AO12">
            <v>0</v>
          </cell>
          <cell r="AP12">
            <v>0</v>
          </cell>
          <cell r="AQ12">
            <v>26</v>
          </cell>
          <cell r="AR12">
            <v>446</v>
          </cell>
        </row>
        <row r="13">
          <cell r="E13">
            <v>9</v>
          </cell>
          <cell r="F13">
            <v>0</v>
          </cell>
          <cell r="G13">
            <v>0</v>
          </cell>
          <cell r="H13">
            <v>1</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10</v>
          </cell>
        </row>
        <row r="14">
          <cell r="E14">
            <v>80</v>
          </cell>
          <cell r="F14">
            <v>0</v>
          </cell>
          <cell r="G14">
            <v>1</v>
          </cell>
          <cell r="H14">
            <v>1</v>
          </cell>
          <cell r="I14">
            <v>0</v>
          </cell>
          <cell r="J14">
            <v>1</v>
          </cell>
          <cell r="K14">
            <v>0</v>
          </cell>
          <cell r="L14">
            <v>0</v>
          </cell>
          <cell r="M14">
            <v>2</v>
          </cell>
          <cell r="N14">
            <v>0</v>
          </cell>
          <cell r="O14">
            <v>1</v>
          </cell>
          <cell r="P14">
            <v>0</v>
          </cell>
          <cell r="Q14">
            <v>0</v>
          </cell>
          <cell r="R14">
            <v>0</v>
          </cell>
          <cell r="S14">
            <v>4</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4</v>
          </cell>
          <cell r="AI14">
            <v>0</v>
          </cell>
          <cell r="AJ14">
            <v>1</v>
          </cell>
          <cell r="AK14">
            <v>0</v>
          </cell>
          <cell r="AL14">
            <v>0</v>
          </cell>
          <cell r="AM14">
            <v>0</v>
          </cell>
          <cell r="AN14">
            <v>0</v>
          </cell>
          <cell r="AO14">
            <v>0</v>
          </cell>
          <cell r="AP14">
            <v>0</v>
          </cell>
          <cell r="AQ14">
            <v>7</v>
          </cell>
          <cell r="AR14">
            <v>102</v>
          </cell>
        </row>
        <row r="15">
          <cell r="E15">
            <v>1</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1</v>
          </cell>
        </row>
        <row r="16">
          <cell r="E16">
            <v>5</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5</v>
          </cell>
        </row>
        <row r="17">
          <cell r="E17">
            <v>75</v>
          </cell>
          <cell r="F17">
            <v>0</v>
          </cell>
          <cell r="G17">
            <v>39</v>
          </cell>
          <cell r="H17">
            <v>7</v>
          </cell>
          <cell r="I17">
            <v>3</v>
          </cell>
          <cell r="J17">
            <v>18</v>
          </cell>
          <cell r="K17">
            <v>0</v>
          </cell>
          <cell r="L17">
            <v>0</v>
          </cell>
          <cell r="M17">
            <v>1</v>
          </cell>
          <cell r="N17">
            <v>1</v>
          </cell>
          <cell r="O17">
            <v>33</v>
          </cell>
          <cell r="P17">
            <v>41</v>
          </cell>
          <cell r="Q17">
            <v>0</v>
          </cell>
          <cell r="R17">
            <v>2</v>
          </cell>
          <cell r="S17">
            <v>0</v>
          </cell>
          <cell r="T17">
            <v>0</v>
          </cell>
          <cell r="U17">
            <v>0</v>
          </cell>
          <cell r="V17">
            <v>6</v>
          </cell>
          <cell r="W17">
            <v>0</v>
          </cell>
          <cell r="X17">
            <v>0</v>
          </cell>
          <cell r="Y17">
            <v>0</v>
          </cell>
          <cell r="Z17">
            <v>0</v>
          </cell>
          <cell r="AA17">
            <v>0</v>
          </cell>
          <cell r="AB17">
            <v>0</v>
          </cell>
          <cell r="AC17">
            <v>0</v>
          </cell>
          <cell r="AD17">
            <v>0</v>
          </cell>
          <cell r="AE17">
            <v>0</v>
          </cell>
          <cell r="AF17">
            <v>0</v>
          </cell>
          <cell r="AG17">
            <v>2</v>
          </cell>
          <cell r="AH17">
            <v>13</v>
          </cell>
          <cell r="AI17">
            <v>0</v>
          </cell>
          <cell r="AJ17">
            <v>0</v>
          </cell>
          <cell r="AK17">
            <v>0</v>
          </cell>
          <cell r="AL17">
            <v>0</v>
          </cell>
          <cell r="AM17">
            <v>0</v>
          </cell>
          <cell r="AN17">
            <v>0</v>
          </cell>
          <cell r="AO17">
            <v>0</v>
          </cell>
          <cell r="AP17">
            <v>0</v>
          </cell>
          <cell r="AQ17">
            <v>7</v>
          </cell>
          <cell r="AR17">
            <v>248</v>
          </cell>
        </row>
        <row r="18">
          <cell r="E18">
            <v>56</v>
          </cell>
          <cell r="F18">
            <v>2</v>
          </cell>
          <cell r="G18">
            <v>1</v>
          </cell>
          <cell r="H18">
            <v>0</v>
          </cell>
          <cell r="I18">
            <v>1</v>
          </cell>
          <cell r="J18">
            <v>0</v>
          </cell>
          <cell r="K18">
            <v>0</v>
          </cell>
          <cell r="L18">
            <v>0</v>
          </cell>
          <cell r="M18">
            <v>0</v>
          </cell>
          <cell r="N18">
            <v>0</v>
          </cell>
          <cell r="O18">
            <v>2</v>
          </cell>
          <cell r="P18">
            <v>1</v>
          </cell>
          <cell r="Q18">
            <v>0</v>
          </cell>
          <cell r="R18">
            <v>0</v>
          </cell>
          <cell r="S18">
            <v>6</v>
          </cell>
          <cell r="T18">
            <v>0</v>
          </cell>
          <cell r="U18">
            <v>1</v>
          </cell>
          <cell r="V18">
            <v>0</v>
          </cell>
          <cell r="W18">
            <v>0</v>
          </cell>
          <cell r="X18">
            <v>0</v>
          </cell>
          <cell r="Y18">
            <v>0</v>
          </cell>
          <cell r="Z18">
            <v>0</v>
          </cell>
          <cell r="AA18">
            <v>0</v>
          </cell>
          <cell r="AB18">
            <v>0</v>
          </cell>
          <cell r="AC18">
            <v>0</v>
          </cell>
          <cell r="AD18">
            <v>0</v>
          </cell>
          <cell r="AE18">
            <v>0</v>
          </cell>
          <cell r="AF18">
            <v>0</v>
          </cell>
          <cell r="AG18">
            <v>14</v>
          </cell>
          <cell r="AH18">
            <v>2</v>
          </cell>
          <cell r="AI18">
            <v>0</v>
          </cell>
          <cell r="AJ18">
            <v>9</v>
          </cell>
          <cell r="AK18">
            <v>0</v>
          </cell>
          <cell r="AL18">
            <v>0</v>
          </cell>
          <cell r="AM18">
            <v>0</v>
          </cell>
          <cell r="AN18">
            <v>0</v>
          </cell>
          <cell r="AO18">
            <v>0</v>
          </cell>
          <cell r="AP18">
            <v>0</v>
          </cell>
          <cell r="AQ18">
            <v>5</v>
          </cell>
          <cell r="AR18">
            <v>100</v>
          </cell>
        </row>
        <row r="19">
          <cell r="E19">
            <v>198</v>
          </cell>
          <cell r="F19">
            <v>1</v>
          </cell>
          <cell r="G19">
            <v>5</v>
          </cell>
          <cell r="H19">
            <v>38</v>
          </cell>
          <cell r="I19">
            <v>1</v>
          </cell>
          <cell r="J19">
            <v>2</v>
          </cell>
          <cell r="K19">
            <v>0</v>
          </cell>
          <cell r="L19">
            <v>0</v>
          </cell>
          <cell r="M19">
            <v>1</v>
          </cell>
          <cell r="N19">
            <v>0</v>
          </cell>
          <cell r="O19">
            <v>0</v>
          </cell>
          <cell r="P19">
            <v>0</v>
          </cell>
          <cell r="Q19">
            <v>0</v>
          </cell>
          <cell r="R19">
            <v>0</v>
          </cell>
          <cell r="S19">
            <v>18</v>
          </cell>
          <cell r="T19">
            <v>0</v>
          </cell>
          <cell r="U19">
            <v>0</v>
          </cell>
          <cell r="V19">
            <v>0</v>
          </cell>
          <cell r="W19">
            <v>0</v>
          </cell>
          <cell r="X19">
            <v>0</v>
          </cell>
          <cell r="Y19">
            <v>0</v>
          </cell>
          <cell r="Z19">
            <v>0</v>
          </cell>
          <cell r="AA19">
            <v>0</v>
          </cell>
          <cell r="AB19">
            <v>0</v>
          </cell>
          <cell r="AC19">
            <v>0</v>
          </cell>
          <cell r="AD19">
            <v>0</v>
          </cell>
          <cell r="AE19">
            <v>0</v>
          </cell>
          <cell r="AF19">
            <v>0</v>
          </cell>
          <cell r="AG19">
            <v>16</v>
          </cell>
          <cell r="AH19">
            <v>0</v>
          </cell>
          <cell r="AI19">
            <v>0</v>
          </cell>
          <cell r="AJ19">
            <v>0</v>
          </cell>
          <cell r="AK19">
            <v>0</v>
          </cell>
          <cell r="AL19">
            <v>0</v>
          </cell>
          <cell r="AM19">
            <v>0</v>
          </cell>
          <cell r="AN19">
            <v>0</v>
          </cell>
          <cell r="AO19">
            <v>0</v>
          </cell>
          <cell r="AP19">
            <v>0</v>
          </cell>
          <cell r="AQ19">
            <v>12</v>
          </cell>
          <cell r="AR19">
            <v>292</v>
          </cell>
        </row>
        <row r="20">
          <cell r="E20">
            <v>8</v>
          </cell>
          <cell r="F20">
            <v>0</v>
          </cell>
          <cell r="G20">
            <v>1</v>
          </cell>
          <cell r="H20">
            <v>1</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10</v>
          </cell>
        </row>
        <row r="21">
          <cell r="E21">
            <v>63</v>
          </cell>
          <cell r="F21">
            <v>1</v>
          </cell>
          <cell r="G21">
            <v>41</v>
          </cell>
          <cell r="H21">
            <v>11</v>
          </cell>
          <cell r="I21">
            <v>6</v>
          </cell>
          <cell r="J21">
            <v>0</v>
          </cell>
          <cell r="K21">
            <v>0</v>
          </cell>
          <cell r="L21">
            <v>1</v>
          </cell>
          <cell r="M21">
            <v>0</v>
          </cell>
          <cell r="N21">
            <v>1</v>
          </cell>
          <cell r="O21">
            <v>18</v>
          </cell>
          <cell r="P21">
            <v>41</v>
          </cell>
          <cell r="Q21">
            <v>0</v>
          </cell>
          <cell r="R21">
            <v>1</v>
          </cell>
          <cell r="S21">
            <v>27</v>
          </cell>
          <cell r="T21">
            <v>1</v>
          </cell>
          <cell r="U21">
            <v>0</v>
          </cell>
          <cell r="V21">
            <v>0</v>
          </cell>
          <cell r="W21">
            <v>29</v>
          </cell>
          <cell r="X21">
            <v>0</v>
          </cell>
          <cell r="Y21">
            <v>0</v>
          </cell>
          <cell r="Z21">
            <v>1</v>
          </cell>
          <cell r="AA21">
            <v>0</v>
          </cell>
          <cell r="AB21">
            <v>1</v>
          </cell>
          <cell r="AC21">
            <v>0</v>
          </cell>
          <cell r="AD21">
            <v>0</v>
          </cell>
          <cell r="AE21">
            <v>0</v>
          </cell>
          <cell r="AF21">
            <v>0</v>
          </cell>
          <cell r="AG21">
            <v>1</v>
          </cell>
          <cell r="AH21">
            <v>0</v>
          </cell>
          <cell r="AI21">
            <v>0</v>
          </cell>
          <cell r="AJ21">
            <v>0</v>
          </cell>
          <cell r="AK21">
            <v>0</v>
          </cell>
          <cell r="AL21">
            <v>0</v>
          </cell>
          <cell r="AM21">
            <v>0</v>
          </cell>
          <cell r="AN21">
            <v>0</v>
          </cell>
          <cell r="AO21">
            <v>0</v>
          </cell>
          <cell r="AP21">
            <v>0</v>
          </cell>
          <cell r="AQ21">
            <v>16</v>
          </cell>
          <cell r="AR21">
            <v>260</v>
          </cell>
        </row>
        <row r="22">
          <cell r="E22">
            <v>32</v>
          </cell>
          <cell r="F22">
            <v>1</v>
          </cell>
          <cell r="G22">
            <v>21</v>
          </cell>
          <cell r="H22">
            <v>3</v>
          </cell>
          <cell r="I22">
            <v>2</v>
          </cell>
          <cell r="J22">
            <v>0</v>
          </cell>
          <cell r="K22">
            <v>0</v>
          </cell>
          <cell r="L22">
            <v>0</v>
          </cell>
          <cell r="M22">
            <v>0</v>
          </cell>
          <cell r="N22">
            <v>0</v>
          </cell>
          <cell r="O22">
            <v>1</v>
          </cell>
          <cell r="P22">
            <v>9</v>
          </cell>
          <cell r="Q22">
            <v>0</v>
          </cell>
          <cell r="R22">
            <v>0</v>
          </cell>
          <cell r="S22">
            <v>2</v>
          </cell>
          <cell r="T22">
            <v>0</v>
          </cell>
          <cell r="U22">
            <v>0</v>
          </cell>
          <cell r="V22">
            <v>0</v>
          </cell>
          <cell r="W22">
            <v>1</v>
          </cell>
          <cell r="X22">
            <v>0</v>
          </cell>
          <cell r="Y22">
            <v>0</v>
          </cell>
          <cell r="Z22">
            <v>0</v>
          </cell>
          <cell r="AA22">
            <v>0</v>
          </cell>
          <cell r="AB22">
            <v>0</v>
          </cell>
          <cell r="AC22">
            <v>1</v>
          </cell>
          <cell r="AD22">
            <v>0</v>
          </cell>
          <cell r="AE22">
            <v>0</v>
          </cell>
          <cell r="AF22">
            <v>0</v>
          </cell>
          <cell r="AG22">
            <v>0</v>
          </cell>
          <cell r="AH22">
            <v>0</v>
          </cell>
          <cell r="AI22">
            <v>0</v>
          </cell>
          <cell r="AJ22">
            <v>0</v>
          </cell>
          <cell r="AK22">
            <v>0</v>
          </cell>
          <cell r="AL22">
            <v>0</v>
          </cell>
          <cell r="AM22">
            <v>0</v>
          </cell>
          <cell r="AN22">
            <v>0</v>
          </cell>
          <cell r="AO22">
            <v>0</v>
          </cell>
          <cell r="AP22">
            <v>0</v>
          </cell>
          <cell r="AQ22">
            <v>2</v>
          </cell>
          <cell r="AR22">
            <v>75</v>
          </cell>
        </row>
        <row r="23">
          <cell r="E23">
            <v>12</v>
          </cell>
          <cell r="F23">
            <v>0</v>
          </cell>
          <cell r="G23">
            <v>3</v>
          </cell>
          <cell r="H23">
            <v>2</v>
          </cell>
          <cell r="I23">
            <v>1</v>
          </cell>
          <cell r="J23">
            <v>1</v>
          </cell>
          <cell r="K23">
            <v>0</v>
          </cell>
          <cell r="L23">
            <v>0</v>
          </cell>
          <cell r="M23">
            <v>0</v>
          </cell>
          <cell r="N23">
            <v>1</v>
          </cell>
          <cell r="O23">
            <v>0</v>
          </cell>
          <cell r="P23">
            <v>4</v>
          </cell>
          <cell r="Q23">
            <v>0</v>
          </cell>
          <cell r="R23">
            <v>0</v>
          </cell>
          <cell r="S23">
            <v>6</v>
          </cell>
          <cell r="T23">
            <v>0</v>
          </cell>
          <cell r="U23">
            <v>2</v>
          </cell>
          <cell r="V23">
            <v>0</v>
          </cell>
          <cell r="W23">
            <v>0</v>
          </cell>
          <cell r="X23">
            <v>0</v>
          </cell>
          <cell r="Y23">
            <v>0</v>
          </cell>
          <cell r="Z23">
            <v>1</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33</v>
          </cell>
        </row>
        <row r="24">
          <cell r="E24">
            <v>213</v>
          </cell>
          <cell r="F24">
            <v>3</v>
          </cell>
          <cell r="G24">
            <v>205</v>
          </cell>
          <cell r="H24">
            <v>43</v>
          </cell>
          <cell r="I24">
            <v>10</v>
          </cell>
          <cell r="J24">
            <v>0</v>
          </cell>
          <cell r="K24">
            <v>2</v>
          </cell>
          <cell r="L24">
            <v>2</v>
          </cell>
          <cell r="M24">
            <v>2</v>
          </cell>
          <cell r="N24">
            <v>1</v>
          </cell>
          <cell r="O24">
            <v>57</v>
          </cell>
          <cell r="P24">
            <v>155</v>
          </cell>
          <cell r="Q24">
            <v>0</v>
          </cell>
          <cell r="R24">
            <v>1</v>
          </cell>
          <cell r="S24">
            <v>0</v>
          </cell>
          <cell r="T24">
            <v>0</v>
          </cell>
          <cell r="U24">
            <v>0</v>
          </cell>
          <cell r="V24">
            <v>1</v>
          </cell>
          <cell r="W24">
            <v>0</v>
          </cell>
          <cell r="X24">
            <v>0</v>
          </cell>
          <cell r="Y24">
            <v>0</v>
          </cell>
          <cell r="Z24">
            <v>4</v>
          </cell>
          <cell r="AA24">
            <v>0</v>
          </cell>
          <cell r="AB24">
            <v>1</v>
          </cell>
          <cell r="AC24">
            <v>0</v>
          </cell>
          <cell r="AD24">
            <v>0</v>
          </cell>
          <cell r="AE24">
            <v>0</v>
          </cell>
          <cell r="AF24">
            <v>0</v>
          </cell>
          <cell r="AG24">
            <v>1</v>
          </cell>
          <cell r="AH24">
            <v>1</v>
          </cell>
          <cell r="AI24">
            <v>0</v>
          </cell>
          <cell r="AJ24">
            <v>0</v>
          </cell>
          <cell r="AK24">
            <v>0</v>
          </cell>
          <cell r="AL24">
            <v>0</v>
          </cell>
          <cell r="AM24">
            <v>0</v>
          </cell>
          <cell r="AN24">
            <v>0</v>
          </cell>
          <cell r="AO24">
            <v>0</v>
          </cell>
          <cell r="AP24">
            <v>0</v>
          </cell>
          <cell r="AQ24">
            <v>39</v>
          </cell>
          <cell r="AR24">
            <v>741</v>
          </cell>
        </row>
        <row r="25">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row>
        <row r="26">
          <cell r="E26">
            <v>2</v>
          </cell>
          <cell r="F26">
            <v>0</v>
          </cell>
          <cell r="G26">
            <v>0</v>
          </cell>
          <cell r="H26">
            <v>2</v>
          </cell>
          <cell r="I26">
            <v>0</v>
          </cell>
          <cell r="J26">
            <v>0</v>
          </cell>
          <cell r="K26">
            <v>0</v>
          </cell>
          <cell r="L26">
            <v>0</v>
          </cell>
          <cell r="M26">
            <v>0</v>
          </cell>
          <cell r="N26">
            <v>0</v>
          </cell>
          <cell r="O26">
            <v>0</v>
          </cell>
          <cell r="P26">
            <v>0</v>
          </cell>
          <cell r="Q26">
            <v>0</v>
          </cell>
          <cell r="R26">
            <v>0</v>
          </cell>
          <cell r="S26">
            <v>13</v>
          </cell>
          <cell r="T26">
            <v>0</v>
          </cell>
          <cell r="U26">
            <v>0</v>
          </cell>
          <cell r="V26">
            <v>0</v>
          </cell>
          <cell r="W26">
            <v>67</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3</v>
          </cell>
          <cell r="AR26">
            <v>87</v>
          </cell>
        </row>
        <row r="27">
          <cell r="E27">
            <v>9</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34</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43</v>
          </cell>
        </row>
        <row r="28">
          <cell r="E28">
            <v>81</v>
          </cell>
          <cell r="F28">
            <v>2</v>
          </cell>
          <cell r="G28">
            <v>7</v>
          </cell>
          <cell r="H28">
            <v>1</v>
          </cell>
          <cell r="I28">
            <v>0</v>
          </cell>
          <cell r="J28">
            <v>0</v>
          </cell>
          <cell r="K28">
            <v>0</v>
          </cell>
          <cell r="L28">
            <v>0</v>
          </cell>
          <cell r="M28">
            <v>0</v>
          </cell>
          <cell r="N28">
            <v>0</v>
          </cell>
          <cell r="O28">
            <v>0</v>
          </cell>
          <cell r="P28">
            <v>2</v>
          </cell>
          <cell r="Q28">
            <v>0</v>
          </cell>
          <cell r="R28">
            <v>0</v>
          </cell>
          <cell r="S28">
            <v>1</v>
          </cell>
          <cell r="T28">
            <v>0</v>
          </cell>
          <cell r="U28">
            <v>0</v>
          </cell>
          <cell r="V28">
            <v>0</v>
          </cell>
          <cell r="W28">
            <v>0</v>
          </cell>
          <cell r="X28">
            <v>0</v>
          </cell>
          <cell r="Y28">
            <v>0</v>
          </cell>
          <cell r="Z28">
            <v>0</v>
          </cell>
          <cell r="AA28">
            <v>0</v>
          </cell>
          <cell r="AB28">
            <v>0</v>
          </cell>
          <cell r="AC28">
            <v>0</v>
          </cell>
          <cell r="AD28">
            <v>0</v>
          </cell>
          <cell r="AE28">
            <v>0</v>
          </cell>
          <cell r="AF28">
            <v>0</v>
          </cell>
          <cell r="AG28">
            <v>8</v>
          </cell>
          <cell r="AH28">
            <v>1</v>
          </cell>
          <cell r="AI28">
            <v>0</v>
          </cell>
          <cell r="AJ28">
            <v>3</v>
          </cell>
          <cell r="AK28">
            <v>0</v>
          </cell>
          <cell r="AL28">
            <v>0</v>
          </cell>
          <cell r="AM28">
            <v>0</v>
          </cell>
          <cell r="AN28">
            <v>0</v>
          </cell>
          <cell r="AO28">
            <v>0</v>
          </cell>
          <cell r="AP28">
            <v>0</v>
          </cell>
          <cell r="AQ28">
            <v>5</v>
          </cell>
          <cell r="AR28">
            <v>111</v>
          </cell>
        </row>
        <row r="29">
          <cell r="E29">
            <v>25</v>
          </cell>
          <cell r="F29">
            <v>0</v>
          </cell>
          <cell r="G29">
            <v>0</v>
          </cell>
          <cell r="H29">
            <v>0</v>
          </cell>
          <cell r="I29">
            <v>0</v>
          </cell>
          <cell r="J29">
            <v>0</v>
          </cell>
          <cell r="K29">
            <v>0</v>
          </cell>
          <cell r="L29">
            <v>0</v>
          </cell>
          <cell r="M29">
            <v>0</v>
          </cell>
          <cell r="N29">
            <v>0</v>
          </cell>
          <cell r="O29">
            <v>0</v>
          </cell>
          <cell r="P29">
            <v>0</v>
          </cell>
          <cell r="Q29">
            <v>0</v>
          </cell>
          <cell r="R29">
            <v>0</v>
          </cell>
          <cell r="S29">
            <v>1</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26</v>
          </cell>
        </row>
        <row r="30">
          <cell r="E30">
            <v>2</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3</v>
          </cell>
          <cell r="AR30">
            <v>5</v>
          </cell>
        </row>
        <row r="31">
          <cell r="E31">
            <v>6</v>
          </cell>
          <cell r="F31">
            <v>0</v>
          </cell>
          <cell r="G31">
            <v>0</v>
          </cell>
          <cell r="H31">
            <v>4</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4</v>
          </cell>
          <cell r="AK31">
            <v>0</v>
          </cell>
          <cell r="AL31">
            <v>1</v>
          </cell>
          <cell r="AM31">
            <v>0</v>
          </cell>
          <cell r="AN31">
            <v>0</v>
          </cell>
          <cell r="AO31">
            <v>0</v>
          </cell>
          <cell r="AP31">
            <v>0</v>
          </cell>
          <cell r="AQ31">
            <v>3</v>
          </cell>
          <cell r="AR31">
            <v>18</v>
          </cell>
        </row>
        <row r="32">
          <cell r="E32">
            <v>10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9</v>
          </cell>
          <cell r="AR32">
            <v>19</v>
          </cell>
        </row>
        <row r="33">
          <cell r="E33">
            <v>30</v>
          </cell>
          <cell r="F33">
            <v>8</v>
          </cell>
          <cell r="G33">
            <v>8</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10</v>
          </cell>
          <cell r="AH33">
            <v>0</v>
          </cell>
          <cell r="AI33">
            <v>0</v>
          </cell>
          <cell r="AJ33">
            <v>0</v>
          </cell>
          <cell r="AK33">
            <v>0</v>
          </cell>
          <cell r="AL33">
            <v>0</v>
          </cell>
          <cell r="AM33">
            <v>0</v>
          </cell>
          <cell r="AN33">
            <v>0</v>
          </cell>
          <cell r="AO33">
            <v>0</v>
          </cell>
          <cell r="AP33">
            <v>0</v>
          </cell>
          <cell r="AQ33">
            <v>1</v>
          </cell>
          <cell r="AR33">
            <v>57</v>
          </cell>
        </row>
        <row r="34">
          <cell r="E34">
            <v>166</v>
          </cell>
          <cell r="F34">
            <v>20</v>
          </cell>
          <cell r="G34">
            <v>220</v>
          </cell>
          <cell r="H34">
            <v>127</v>
          </cell>
          <cell r="I34">
            <v>0</v>
          </cell>
          <cell r="J34">
            <v>6</v>
          </cell>
          <cell r="K34">
            <v>0</v>
          </cell>
          <cell r="L34">
            <v>0</v>
          </cell>
          <cell r="M34">
            <v>1</v>
          </cell>
          <cell r="N34">
            <v>0</v>
          </cell>
          <cell r="O34">
            <v>35</v>
          </cell>
          <cell r="P34">
            <v>0</v>
          </cell>
          <cell r="Q34">
            <v>0</v>
          </cell>
          <cell r="R34">
            <v>11</v>
          </cell>
          <cell r="S34">
            <v>0</v>
          </cell>
          <cell r="T34">
            <v>0</v>
          </cell>
          <cell r="U34">
            <v>0</v>
          </cell>
          <cell r="V34">
            <v>0</v>
          </cell>
          <cell r="W34">
            <v>0</v>
          </cell>
          <cell r="X34">
            <v>0</v>
          </cell>
          <cell r="Y34">
            <v>0</v>
          </cell>
          <cell r="Z34">
            <v>0</v>
          </cell>
          <cell r="AA34">
            <v>0</v>
          </cell>
          <cell r="AB34">
            <v>1</v>
          </cell>
          <cell r="AC34">
            <v>0</v>
          </cell>
          <cell r="AD34">
            <v>0</v>
          </cell>
          <cell r="AE34">
            <v>0</v>
          </cell>
          <cell r="AF34">
            <v>0</v>
          </cell>
          <cell r="AG34">
            <v>65</v>
          </cell>
          <cell r="AH34">
            <v>0</v>
          </cell>
          <cell r="AI34">
            <v>0</v>
          </cell>
          <cell r="AJ34">
            <v>101</v>
          </cell>
          <cell r="AK34">
            <v>33</v>
          </cell>
          <cell r="AL34">
            <v>0</v>
          </cell>
          <cell r="AM34">
            <v>0</v>
          </cell>
          <cell r="AN34">
            <v>0</v>
          </cell>
          <cell r="AO34">
            <v>0</v>
          </cell>
          <cell r="AP34">
            <v>0</v>
          </cell>
          <cell r="AQ34">
            <v>19</v>
          </cell>
          <cell r="AR34">
            <v>805</v>
          </cell>
        </row>
        <row r="35">
          <cell r="E35">
            <v>102</v>
          </cell>
          <cell r="F35">
            <v>1</v>
          </cell>
          <cell r="G35">
            <v>32</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28</v>
          </cell>
          <cell r="AH35">
            <v>0</v>
          </cell>
          <cell r="AI35">
            <v>0</v>
          </cell>
          <cell r="AJ35">
            <v>0</v>
          </cell>
          <cell r="AK35">
            <v>0</v>
          </cell>
          <cell r="AL35">
            <v>0</v>
          </cell>
          <cell r="AM35">
            <v>0</v>
          </cell>
          <cell r="AN35">
            <v>0</v>
          </cell>
          <cell r="AO35">
            <v>0</v>
          </cell>
          <cell r="AP35">
            <v>0</v>
          </cell>
          <cell r="AQ35">
            <v>6</v>
          </cell>
          <cell r="AR35">
            <v>169</v>
          </cell>
        </row>
        <row r="36">
          <cell r="E36">
            <v>35</v>
          </cell>
          <cell r="F36">
            <v>1</v>
          </cell>
          <cell r="G36">
            <v>64</v>
          </cell>
          <cell r="H36">
            <v>6</v>
          </cell>
          <cell r="I36">
            <v>4</v>
          </cell>
          <cell r="J36">
            <v>2</v>
          </cell>
          <cell r="K36">
            <v>2</v>
          </cell>
          <cell r="L36">
            <v>0</v>
          </cell>
          <cell r="M36">
            <v>0</v>
          </cell>
          <cell r="N36">
            <v>0</v>
          </cell>
          <cell r="O36">
            <v>11</v>
          </cell>
          <cell r="P36">
            <v>53</v>
          </cell>
          <cell r="Q36">
            <v>1</v>
          </cell>
          <cell r="R36">
            <v>1</v>
          </cell>
          <cell r="S36">
            <v>14</v>
          </cell>
          <cell r="T36">
            <v>0</v>
          </cell>
          <cell r="U36">
            <v>2</v>
          </cell>
          <cell r="V36">
            <v>0</v>
          </cell>
          <cell r="W36">
            <v>0</v>
          </cell>
          <cell r="X36">
            <v>0</v>
          </cell>
          <cell r="Y36">
            <v>0</v>
          </cell>
          <cell r="Z36">
            <v>3</v>
          </cell>
          <cell r="AA36">
            <v>0</v>
          </cell>
          <cell r="AB36">
            <v>0</v>
          </cell>
          <cell r="AC36">
            <v>0</v>
          </cell>
          <cell r="AD36">
            <v>0</v>
          </cell>
          <cell r="AE36">
            <v>0</v>
          </cell>
          <cell r="AF36">
            <v>0</v>
          </cell>
          <cell r="AG36">
            <v>3</v>
          </cell>
          <cell r="AH36">
            <v>22</v>
          </cell>
          <cell r="AI36">
            <v>1</v>
          </cell>
          <cell r="AJ36">
            <v>0</v>
          </cell>
          <cell r="AK36">
            <v>0</v>
          </cell>
          <cell r="AL36">
            <v>0</v>
          </cell>
          <cell r="AM36">
            <v>0</v>
          </cell>
          <cell r="AN36">
            <v>0</v>
          </cell>
          <cell r="AO36">
            <v>0</v>
          </cell>
          <cell r="AP36">
            <v>0</v>
          </cell>
          <cell r="AQ36">
            <v>4</v>
          </cell>
          <cell r="AR36">
            <v>229</v>
          </cell>
        </row>
        <row r="37">
          <cell r="E37">
            <v>271</v>
          </cell>
          <cell r="F37">
            <v>6</v>
          </cell>
          <cell r="G37">
            <v>478</v>
          </cell>
          <cell r="H37">
            <v>161</v>
          </cell>
          <cell r="I37">
            <v>49</v>
          </cell>
          <cell r="J37">
            <v>4</v>
          </cell>
          <cell r="K37">
            <v>9</v>
          </cell>
          <cell r="L37">
            <v>1</v>
          </cell>
          <cell r="M37">
            <v>20</v>
          </cell>
          <cell r="N37">
            <v>1</v>
          </cell>
          <cell r="O37">
            <v>184</v>
          </cell>
          <cell r="P37">
            <v>465</v>
          </cell>
          <cell r="Q37">
            <v>0</v>
          </cell>
          <cell r="R37">
            <v>7</v>
          </cell>
          <cell r="S37">
            <v>14</v>
          </cell>
          <cell r="T37">
            <v>2</v>
          </cell>
          <cell r="U37">
            <v>1</v>
          </cell>
          <cell r="V37">
            <v>11</v>
          </cell>
          <cell r="W37">
            <v>0</v>
          </cell>
          <cell r="X37">
            <v>0</v>
          </cell>
          <cell r="Y37">
            <v>0</v>
          </cell>
          <cell r="Z37">
            <v>0</v>
          </cell>
          <cell r="AA37">
            <v>0</v>
          </cell>
          <cell r="AB37">
            <v>0</v>
          </cell>
          <cell r="AC37">
            <v>0</v>
          </cell>
          <cell r="AD37">
            <v>0</v>
          </cell>
          <cell r="AE37">
            <v>0</v>
          </cell>
          <cell r="AF37">
            <v>0</v>
          </cell>
          <cell r="AG37">
            <v>48</v>
          </cell>
          <cell r="AH37">
            <v>15</v>
          </cell>
          <cell r="AI37">
            <v>6</v>
          </cell>
          <cell r="AJ37">
            <v>0</v>
          </cell>
          <cell r="AK37">
            <v>0</v>
          </cell>
          <cell r="AL37">
            <v>0</v>
          </cell>
          <cell r="AM37">
            <v>0</v>
          </cell>
          <cell r="AN37">
            <v>0</v>
          </cell>
          <cell r="AO37">
            <v>0</v>
          </cell>
          <cell r="AP37">
            <v>0</v>
          </cell>
          <cell r="AQ37">
            <v>38</v>
          </cell>
          <cell r="AR37">
            <v>1791</v>
          </cell>
        </row>
        <row r="38">
          <cell r="E38">
            <v>59</v>
          </cell>
          <cell r="F38">
            <v>2</v>
          </cell>
          <cell r="G38">
            <v>56</v>
          </cell>
          <cell r="H38">
            <v>41</v>
          </cell>
          <cell r="I38">
            <v>3</v>
          </cell>
          <cell r="J38">
            <v>0</v>
          </cell>
          <cell r="K38">
            <v>0</v>
          </cell>
          <cell r="L38">
            <v>0</v>
          </cell>
          <cell r="M38">
            <v>2</v>
          </cell>
          <cell r="N38">
            <v>0</v>
          </cell>
          <cell r="O38">
            <v>21</v>
          </cell>
          <cell r="P38">
            <v>98</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2</v>
          </cell>
          <cell r="AH38">
            <v>8</v>
          </cell>
          <cell r="AI38">
            <v>0</v>
          </cell>
          <cell r="AJ38">
            <v>0</v>
          </cell>
          <cell r="AK38">
            <v>0</v>
          </cell>
          <cell r="AL38">
            <v>0</v>
          </cell>
          <cell r="AM38">
            <v>0</v>
          </cell>
          <cell r="AN38">
            <v>0</v>
          </cell>
          <cell r="AO38">
            <v>0</v>
          </cell>
          <cell r="AP38">
            <v>0</v>
          </cell>
          <cell r="AQ38">
            <v>3</v>
          </cell>
          <cell r="AR38">
            <v>295</v>
          </cell>
        </row>
        <row r="39">
          <cell r="E39">
            <v>133</v>
          </cell>
          <cell r="F39">
            <v>1</v>
          </cell>
          <cell r="G39">
            <v>123</v>
          </cell>
          <cell r="H39">
            <v>43</v>
          </cell>
          <cell r="I39">
            <v>4</v>
          </cell>
          <cell r="J39">
            <v>10</v>
          </cell>
          <cell r="K39">
            <v>0</v>
          </cell>
          <cell r="L39">
            <v>2</v>
          </cell>
          <cell r="M39">
            <v>8</v>
          </cell>
          <cell r="N39">
            <v>0</v>
          </cell>
          <cell r="O39">
            <v>17</v>
          </cell>
          <cell r="P39">
            <v>74</v>
          </cell>
          <cell r="Q39">
            <v>0</v>
          </cell>
          <cell r="R39">
            <v>0</v>
          </cell>
          <cell r="S39">
            <v>15</v>
          </cell>
          <cell r="T39">
            <v>0</v>
          </cell>
          <cell r="U39">
            <v>0</v>
          </cell>
          <cell r="V39">
            <v>1</v>
          </cell>
          <cell r="W39">
            <v>0</v>
          </cell>
          <cell r="X39">
            <v>0</v>
          </cell>
          <cell r="Y39">
            <v>0</v>
          </cell>
          <cell r="Z39">
            <v>0</v>
          </cell>
          <cell r="AA39">
            <v>0</v>
          </cell>
          <cell r="AB39">
            <v>0</v>
          </cell>
          <cell r="AC39">
            <v>0</v>
          </cell>
          <cell r="AD39">
            <v>0</v>
          </cell>
          <cell r="AE39">
            <v>0</v>
          </cell>
          <cell r="AF39">
            <v>0</v>
          </cell>
          <cell r="AG39">
            <v>23</v>
          </cell>
          <cell r="AH39">
            <v>19</v>
          </cell>
          <cell r="AI39">
            <v>3</v>
          </cell>
          <cell r="AJ39">
            <v>1</v>
          </cell>
          <cell r="AK39">
            <v>1</v>
          </cell>
          <cell r="AL39">
            <v>0</v>
          </cell>
          <cell r="AM39">
            <v>0</v>
          </cell>
          <cell r="AN39">
            <v>0</v>
          </cell>
          <cell r="AO39">
            <v>0</v>
          </cell>
          <cell r="AP39">
            <v>0</v>
          </cell>
          <cell r="AQ39">
            <v>9</v>
          </cell>
          <cell r="AR39">
            <v>487</v>
          </cell>
        </row>
        <row r="40">
          <cell r="E40">
            <v>14</v>
          </cell>
          <cell r="F40">
            <v>1</v>
          </cell>
          <cell r="G40">
            <v>18</v>
          </cell>
          <cell r="H40">
            <v>5</v>
          </cell>
          <cell r="I40">
            <v>0</v>
          </cell>
          <cell r="J40">
            <v>0</v>
          </cell>
          <cell r="K40">
            <v>0</v>
          </cell>
          <cell r="L40">
            <v>0</v>
          </cell>
          <cell r="M40">
            <v>0</v>
          </cell>
          <cell r="N40">
            <v>0</v>
          </cell>
          <cell r="O40">
            <v>0</v>
          </cell>
          <cell r="P40">
            <v>4</v>
          </cell>
          <cell r="Q40">
            <v>0</v>
          </cell>
          <cell r="R40">
            <v>0</v>
          </cell>
          <cell r="S40">
            <v>1</v>
          </cell>
          <cell r="T40">
            <v>0</v>
          </cell>
          <cell r="U40">
            <v>0</v>
          </cell>
          <cell r="V40">
            <v>0</v>
          </cell>
          <cell r="W40">
            <v>0</v>
          </cell>
          <cell r="X40">
            <v>0</v>
          </cell>
          <cell r="Y40">
            <v>0</v>
          </cell>
          <cell r="Z40">
            <v>0</v>
          </cell>
          <cell r="AA40">
            <v>0</v>
          </cell>
          <cell r="AB40">
            <v>0</v>
          </cell>
          <cell r="AC40">
            <v>0</v>
          </cell>
          <cell r="AD40">
            <v>0</v>
          </cell>
          <cell r="AE40">
            <v>0</v>
          </cell>
          <cell r="AF40">
            <v>0</v>
          </cell>
          <cell r="AG40">
            <v>4</v>
          </cell>
          <cell r="AH40">
            <v>1</v>
          </cell>
          <cell r="AI40">
            <v>0</v>
          </cell>
          <cell r="AJ40">
            <v>0</v>
          </cell>
          <cell r="AK40">
            <v>0</v>
          </cell>
          <cell r="AL40">
            <v>0</v>
          </cell>
          <cell r="AM40">
            <v>0</v>
          </cell>
          <cell r="AN40">
            <v>0</v>
          </cell>
          <cell r="AO40">
            <v>0</v>
          </cell>
          <cell r="AP40">
            <v>0</v>
          </cell>
          <cell r="AQ40">
            <v>1</v>
          </cell>
          <cell r="AR40">
            <v>49</v>
          </cell>
        </row>
        <row r="41">
          <cell r="E41">
            <v>16</v>
          </cell>
          <cell r="F41">
            <v>1</v>
          </cell>
          <cell r="G41">
            <v>20</v>
          </cell>
          <cell r="H41">
            <v>5</v>
          </cell>
          <cell r="I41">
            <v>0</v>
          </cell>
          <cell r="J41">
            <v>0</v>
          </cell>
          <cell r="K41">
            <v>1</v>
          </cell>
          <cell r="L41">
            <v>0</v>
          </cell>
          <cell r="M41">
            <v>0</v>
          </cell>
          <cell r="N41">
            <v>0</v>
          </cell>
          <cell r="O41">
            <v>1</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1</v>
          </cell>
          <cell r="AH41">
            <v>0</v>
          </cell>
          <cell r="AI41">
            <v>1</v>
          </cell>
          <cell r="AJ41">
            <v>0</v>
          </cell>
          <cell r="AK41">
            <v>0</v>
          </cell>
          <cell r="AL41">
            <v>0</v>
          </cell>
          <cell r="AM41">
            <v>0</v>
          </cell>
          <cell r="AN41">
            <v>0</v>
          </cell>
          <cell r="AO41">
            <v>0</v>
          </cell>
          <cell r="AP41">
            <v>0</v>
          </cell>
          <cell r="AQ41">
            <v>5</v>
          </cell>
          <cell r="AR41">
            <v>51</v>
          </cell>
        </row>
        <row r="42">
          <cell r="E42">
            <v>11</v>
          </cell>
          <cell r="F42">
            <v>0</v>
          </cell>
          <cell r="G42">
            <v>4</v>
          </cell>
          <cell r="H42">
            <v>2</v>
          </cell>
          <cell r="I42">
            <v>0</v>
          </cell>
          <cell r="J42">
            <v>0</v>
          </cell>
          <cell r="K42">
            <v>0</v>
          </cell>
          <cell r="L42">
            <v>0</v>
          </cell>
          <cell r="M42">
            <v>0</v>
          </cell>
          <cell r="N42">
            <v>0</v>
          </cell>
          <cell r="O42">
            <v>0</v>
          </cell>
          <cell r="P42">
            <v>0</v>
          </cell>
          <cell r="Q42">
            <v>0</v>
          </cell>
          <cell r="R42">
            <v>0</v>
          </cell>
          <cell r="S42">
            <v>1</v>
          </cell>
          <cell r="T42">
            <v>0</v>
          </cell>
          <cell r="U42">
            <v>0</v>
          </cell>
          <cell r="V42">
            <v>0</v>
          </cell>
          <cell r="W42">
            <v>0</v>
          </cell>
          <cell r="X42">
            <v>0</v>
          </cell>
          <cell r="Y42">
            <v>0</v>
          </cell>
          <cell r="Z42">
            <v>0</v>
          </cell>
          <cell r="AA42">
            <v>0</v>
          </cell>
          <cell r="AB42">
            <v>0</v>
          </cell>
          <cell r="AC42">
            <v>0</v>
          </cell>
          <cell r="AD42">
            <v>0</v>
          </cell>
          <cell r="AE42">
            <v>0</v>
          </cell>
          <cell r="AF42">
            <v>0</v>
          </cell>
          <cell r="AG42">
            <v>1</v>
          </cell>
          <cell r="AH42">
            <v>0</v>
          </cell>
          <cell r="AI42">
            <v>0</v>
          </cell>
          <cell r="AJ42">
            <v>0</v>
          </cell>
          <cell r="AK42">
            <v>0</v>
          </cell>
          <cell r="AL42">
            <v>0</v>
          </cell>
          <cell r="AM42">
            <v>0</v>
          </cell>
          <cell r="AN42">
            <v>0</v>
          </cell>
          <cell r="AO42">
            <v>0</v>
          </cell>
          <cell r="AP42">
            <v>0</v>
          </cell>
          <cell r="AQ42">
            <v>0</v>
          </cell>
          <cell r="AR42">
            <v>19</v>
          </cell>
        </row>
        <row r="43">
          <cell r="E43">
            <v>37</v>
          </cell>
          <cell r="F43">
            <v>0</v>
          </cell>
          <cell r="G43">
            <v>3</v>
          </cell>
          <cell r="H43">
            <v>3</v>
          </cell>
          <cell r="I43">
            <v>0</v>
          </cell>
          <cell r="J43">
            <v>2</v>
          </cell>
          <cell r="K43">
            <v>0</v>
          </cell>
          <cell r="L43">
            <v>0</v>
          </cell>
          <cell r="M43">
            <v>18</v>
          </cell>
          <cell r="N43">
            <v>0</v>
          </cell>
          <cell r="O43">
            <v>0</v>
          </cell>
          <cell r="P43">
            <v>1</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17</v>
          </cell>
          <cell r="AJ43">
            <v>0</v>
          </cell>
          <cell r="AK43">
            <v>0</v>
          </cell>
          <cell r="AL43">
            <v>0</v>
          </cell>
          <cell r="AM43">
            <v>0</v>
          </cell>
          <cell r="AN43">
            <v>0</v>
          </cell>
          <cell r="AO43">
            <v>0</v>
          </cell>
          <cell r="AP43">
            <v>0</v>
          </cell>
          <cell r="AQ43">
            <v>0</v>
          </cell>
          <cell r="AR43">
            <v>81</v>
          </cell>
        </row>
        <row r="44">
          <cell r="E44">
            <v>3</v>
          </cell>
          <cell r="F44">
            <v>0</v>
          </cell>
          <cell r="G44">
            <v>14</v>
          </cell>
          <cell r="H44">
            <v>1</v>
          </cell>
          <cell r="I44">
            <v>0</v>
          </cell>
          <cell r="J44">
            <v>3</v>
          </cell>
          <cell r="K44">
            <v>0</v>
          </cell>
          <cell r="L44">
            <v>0</v>
          </cell>
          <cell r="M44">
            <v>1</v>
          </cell>
          <cell r="N44">
            <v>0</v>
          </cell>
          <cell r="O44">
            <v>2</v>
          </cell>
          <cell r="P44">
            <v>4</v>
          </cell>
          <cell r="Q44">
            <v>0</v>
          </cell>
          <cell r="R44">
            <v>1</v>
          </cell>
          <cell r="S44">
            <v>4</v>
          </cell>
          <cell r="T44">
            <v>0</v>
          </cell>
          <cell r="U44">
            <v>0</v>
          </cell>
          <cell r="V44">
            <v>0</v>
          </cell>
          <cell r="W44">
            <v>0</v>
          </cell>
          <cell r="X44">
            <v>0</v>
          </cell>
          <cell r="Y44">
            <v>0</v>
          </cell>
          <cell r="Z44">
            <v>0</v>
          </cell>
          <cell r="AA44">
            <v>0</v>
          </cell>
          <cell r="AB44">
            <v>0</v>
          </cell>
          <cell r="AC44">
            <v>0</v>
          </cell>
          <cell r="AD44">
            <v>0</v>
          </cell>
          <cell r="AE44">
            <v>0</v>
          </cell>
          <cell r="AF44">
            <v>0</v>
          </cell>
          <cell r="AG44">
            <v>1</v>
          </cell>
          <cell r="AH44">
            <v>0</v>
          </cell>
          <cell r="AI44">
            <v>1</v>
          </cell>
          <cell r="AJ44">
            <v>0</v>
          </cell>
          <cell r="AK44">
            <v>0</v>
          </cell>
          <cell r="AL44">
            <v>0</v>
          </cell>
          <cell r="AM44">
            <v>0</v>
          </cell>
          <cell r="AN44">
            <v>0</v>
          </cell>
          <cell r="AO44">
            <v>0</v>
          </cell>
          <cell r="AP44">
            <v>0</v>
          </cell>
          <cell r="AQ44">
            <v>1</v>
          </cell>
          <cell r="AR44">
            <v>36</v>
          </cell>
        </row>
        <row r="45">
          <cell r="E45">
            <v>36</v>
          </cell>
          <cell r="F45">
            <v>0</v>
          </cell>
          <cell r="G45">
            <v>16</v>
          </cell>
          <cell r="H45">
            <v>4</v>
          </cell>
          <cell r="I45">
            <v>2</v>
          </cell>
          <cell r="J45">
            <v>0</v>
          </cell>
          <cell r="K45">
            <v>0</v>
          </cell>
          <cell r="L45">
            <v>0</v>
          </cell>
          <cell r="M45">
            <v>0</v>
          </cell>
          <cell r="N45">
            <v>0</v>
          </cell>
          <cell r="O45">
            <v>1</v>
          </cell>
          <cell r="P45">
            <v>4</v>
          </cell>
          <cell r="Q45">
            <v>0</v>
          </cell>
          <cell r="R45">
            <v>0</v>
          </cell>
          <cell r="S45">
            <v>18</v>
          </cell>
          <cell r="T45">
            <v>0</v>
          </cell>
          <cell r="U45">
            <v>1</v>
          </cell>
          <cell r="V45">
            <v>0</v>
          </cell>
          <cell r="W45">
            <v>0</v>
          </cell>
          <cell r="X45">
            <v>0</v>
          </cell>
          <cell r="Y45">
            <v>0</v>
          </cell>
          <cell r="Z45">
            <v>6</v>
          </cell>
          <cell r="AA45">
            <v>0</v>
          </cell>
          <cell r="AB45">
            <v>0</v>
          </cell>
          <cell r="AC45">
            <v>0</v>
          </cell>
          <cell r="AD45">
            <v>0</v>
          </cell>
          <cell r="AE45">
            <v>0</v>
          </cell>
          <cell r="AF45">
            <v>0</v>
          </cell>
          <cell r="AG45">
            <v>3</v>
          </cell>
          <cell r="AH45">
            <v>2</v>
          </cell>
          <cell r="AI45">
            <v>0</v>
          </cell>
          <cell r="AJ45">
            <v>0</v>
          </cell>
          <cell r="AK45">
            <v>0</v>
          </cell>
          <cell r="AL45">
            <v>0</v>
          </cell>
          <cell r="AM45">
            <v>0</v>
          </cell>
          <cell r="AN45">
            <v>0</v>
          </cell>
          <cell r="AO45">
            <v>0</v>
          </cell>
          <cell r="AP45">
            <v>0</v>
          </cell>
          <cell r="AQ45">
            <v>4</v>
          </cell>
          <cell r="AR45">
            <v>97</v>
          </cell>
        </row>
        <row r="46">
          <cell r="E46">
            <v>15</v>
          </cell>
          <cell r="F46">
            <v>0</v>
          </cell>
          <cell r="G46">
            <v>1</v>
          </cell>
          <cell r="H46">
            <v>0</v>
          </cell>
          <cell r="I46">
            <v>0</v>
          </cell>
          <cell r="J46">
            <v>0</v>
          </cell>
          <cell r="K46">
            <v>0</v>
          </cell>
          <cell r="L46">
            <v>0</v>
          </cell>
          <cell r="M46">
            <v>0</v>
          </cell>
          <cell r="N46">
            <v>0</v>
          </cell>
          <cell r="O46">
            <v>0</v>
          </cell>
          <cell r="P46">
            <v>0</v>
          </cell>
          <cell r="Q46">
            <v>0</v>
          </cell>
          <cell r="R46">
            <v>0</v>
          </cell>
          <cell r="S46">
            <v>2</v>
          </cell>
          <cell r="T46">
            <v>0</v>
          </cell>
          <cell r="U46">
            <v>0</v>
          </cell>
          <cell r="V46">
            <v>0</v>
          </cell>
          <cell r="W46">
            <v>0</v>
          </cell>
          <cell r="X46">
            <v>0</v>
          </cell>
          <cell r="Y46">
            <v>0</v>
          </cell>
          <cell r="Z46">
            <v>0</v>
          </cell>
          <cell r="AA46">
            <v>0</v>
          </cell>
          <cell r="AB46">
            <v>0</v>
          </cell>
          <cell r="AC46">
            <v>0</v>
          </cell>
          <cell r="AD46">
            <v>0</v>
          </cell>
          <cell r="AE46">
            <v>0</v>
          </cell>
          <cell r="AF46">
            <v>0</v>
          </cell>
          <cell r="AG46">
            <v>2</v>
          </cell>
          <cell r="AH46">
            <v>0</v>
          </cell>
          <cell r="AI46">
            <v>0</v>
          </cell>
          <cell r="AJ46">
            <v>0</v>
          </cell>
          <cell r="AK46">
            <v>0</v>
          </cell>
          <cell r="AL46">
            <v>0</v>
          </cell>
          <cell r="AM46">
            <v>0</v>
          </cell>
          <cell r="AN46">
            <v>0</v>
          </cell>
          <cell r="AO46">
            <v>0</v>
          </cell>
          <cell r="AP46">
            <v>0</v>
          </cell>
          <cell r="AQ46">
            <v>0</v>
          </cell>
          <cell r="AR46">
            <v>20</v>
          </cell>
        </row>
        <row r="47">
          <cell r="E47">
            <v>132</v>
          </cell>
          <cell r="F47">
            <v>1</v>
          </cell>
          <cell r="G47">
            <v>94</v>
          </cell>
          <cell r="H47">
            <v>23</v>
          </cell>
          <cell r="I47">
            <v>3</v>
          </cell>
          <cell r="J47">
            <v>0</v>
          </cell>
          <cell r="K47">
            <v>1</v>
          </cell>
          <cell r="L47">
            <v>0</v>
          </cell>
          <cell r="M47">
            <v>1</v>
          </cell>
          <cell r="N47">
            <v>0</v>
          </cell>
          <cell r="O47">
            <v>12</v>
          </cell>
          <cell r="P47">
            <v>39</v>
          </cell>
          <cell r="Q47">
            <v>0</v>
          </cell>
          <cell r="R47">
            <v>1</v>
          </cell>
          <cell r="S47">
            <v>6</v>
          </cell>
          <cell r="T47">
            <v>0</v>
          </cell>
          <cell r="U47">
            <v>0</v>
          </cell>
          <cell r="V47">
            <v>1</v>
          </cell>
          <cell r="W47">
            <v>0</v>
          </cell>
          <cell r="X47">
            <v>0</v>
          </cell>
          <cell r="Y47">
            <v>0</v>
          </cell>
          <cell r="Z47">
            <v>13</v>
          </cell>
          <cell r="AA47">
            <v>0</v>
          </cell>
          <cell r="AB47">
            <v>0</v>
          </cell>
          <cell r="AC47">
            <v>0</v>
          </cell>
          <cell r="AD47">
            <v>0</v>
          </cell>
          <cell r="AE47">
            <v>0</v>
          </cell>
          <cell r="AF47">
            <v>0</v>
          </cell>
          <cell r="AG47">
            <v>9</v>
          </cell>
          <cell r="AH47">
            <v>6</v>
          </cell>
          <cell r="AI47">
            <v>0</v>
          </cell>
          <cell r="AJ47">
            <v>0</v>
          </cell>
          <cell r="AK47">
            <v>0</v>
          </cell>
          <cell r="AL47">
            <v>0</v>
          </cell>
          <cell r="AM47">
            <v>0</v>
          </cell>
          <cell r="AN47">
            <v>0</v>
          </cell>
          <cell r="AO47">
            <v>0</v>
          </cell>
          <cell r="AP47">
            <v>0</v>
          </cell>
          <cell r="AQ47">
            <v>9</v>
          </cell>
          <cell r="AR47">
            <v>351</v>
          </cell>
        </row>
        <row r="48">
          <cell r="E48">
            <v>9</v>
          </cell>
          <cell r="F48">
            <v>0</v>
          </cell>
          <cell r="G48">
            <v>19</v>
          </cell>
          <cell r="H48">
            <v>0</v>
          </cell>
          <cell r="I48">
            <v>1</v>
          </cell>
          <cell r="J48">
            <v>0</v>
          </cell>
          <cell r="K48">
            <v>0</v>
          </cell>
          <cell r="L48">
            <v>0</v>
          </cell>
          <cell r="M48">
            <v>0</v>
          </cell>
          <cell r="N48">
            <v>0</v>
          </cell>
          <cell r="O48">
            <v>1</v>
          </cell>
          <cell r="P48">
            <v>17</v>
          </cell>
          <cell r="Q48">
            <v>0</v>
          </cell>
          <cell r="R48">
            <v>0</v>
          </cell>
          <cell r="S48">
            <v>1</v>
          </cell>
          <cell r="T48">
            <v>0</v>
          </cell>
          <cell r="U48">
            <v>0</v>
          </cell>
          <cell r="V48">
            <v>1</v>
          </cell>
          <cell r="W48">
            <v>0</v>
          </cell>
          <cell r="X48">
            <v>0</v>
          </cell>
          <cell r="Y48">
            <v>0</v>
          </cell>
          <cell r="Z48">
            <v>0</v>
          </cell>
          <cell r="AA48">
            <v>0</v>
          </cell>
          <cell r="AB48">
            <v>0</v>
          </cell>
          <cell r="AC48">
            <v>0</v>
          </cell>
          <cell r="AD48">
            <v>0</v>
          </cell>
          <cell r="AE48">
            <v>0</v>
          </cell>
          <cell r="AF48">
            <v>0</v>
          </cell>
          <cell r="AG48">
            <v>1</v>
          </cell>
          <cell r="AH48">
            <v>0</v>
          </cell>
          <cell r="AI48">
            <v>0</v>
          </cell>
          <cell r="AJ48">
            <v>0</v>
          </cell>
          <cell r="AK48">
            <v>0</v>
          </cell>
          <cell r="AL48">
            <v>0</v>
          </cell>
          <cell r="AM48">
            <v>0</v>
          </cell>
          <cell r="AN48">
            <v>0</v>
          </cell>
          <cell r="AO48">
            <v>0</v>
          </cell>
          <cell r="AP48">
            <v>0</v>
          </cell>
          <cell r="AQ48">
            <v>2</v>
          </cell>
          <cell r="AR48">
            <v>52</v>
          </cell>
        </row>
        <row r="49">
          <cell r="E49">
            <v>13</v>
          </cell>
          <cell r="F49">
            <v>0</v>
          </cell>
          <cell r="G49">
            <v>2</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15</v>
          </cell>
        </row>
        <row r="50">
          <cell r="E50">
            <v>11</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11</v>
          </cell>
        </row>
        <row r="51">
          <cell r="E51">
            <v>48</v>
          </cell>
          <cell r="F51">
            <v>2</v>
          </cell>
          <cell r="G51">
            <v>36</v>
          </cell>
          <cell r="H51">
            <v>9</v>
          </cell>
          <cell r="I51">
            <v>1</v>
          </cell>
          <cell r="J51">
            <v>9</v>
          </cell>
          <cell r="K51">
            <v>0</v>
          </cell>
          <cell r="L51">
            <v>0</v>
          </cell>
          <cell r="M51">
            <v>2</v>
          </cell>
          <cell r="N51">
            <v>0</v>
          </cell>
          <cell r="O51">
            <v>2</v>
          </cell>
          <cell r="P51">
            <v>10</v>
          </cell>
          <cell r="Q51">
            <v>0</v>
          </cell>
          <cell r="R51">
            <v>0</v>
          </cell>
          <cell r="S51">
            <v>0</v>
          </cell>
          <cell r="T51">
            <v>5</v>
          </cell>
          <cell r="U51">
            <v>0</v>
          </cell>
          <cell r="V51">
            <v>0</v>
          </cell>
          <cell r="W51">
            <v>0</v>
          </cell>
          <cell r="X51">
            <v>0</v>
          </cell>
          <cell r="Y51">
            <v>0</v>
          </cell>
          <cell r="Z51">
            <v>0</v>
          </cell>
          <cell r="AA51">
            <v>0</v>
          </cell>
          <cell r="AB51">
            <v>0</v>
          </cell>
          <cell r="AC51">
            <v>0</v>
          </cell>
          <cell r="AD51">
            <v>0</v>
          </cell>
          <cell r="AE51">
            <v>0</v>
          </cell>
          <cell r="AF51">
            <v>0</v>
          </cell>
          <cell r="AG51">
            <v>15</v>
          </cell>
          <cell r="AH51">
            <v>5</v>
          </cell>
          <cell r="AI51">
            <v>0</v>
          </cell>
          <cell r="AJ51">
            <v>0</v>
          </cell>
          <cell r="AK51">
            <v>0</v>
          </cell>
          <cell r="AL51">
            <v>0</v>
          </cell>
          <cell r="AM51">
            <v>0</v>
          </cell>
          <cell r="AN51">
            <v>0</v>
          </cell>
          <cell r="AO51">
            <v>0</v>
          </cell>
          <cell r="AP51">
            <v>0</v>
          </cell>
          <cell r="AQ51">
            <v>2</v>
          </cell>
          <cell r="AR51">
            <v>146</v>
          </cell>
        </row>
        <row r="52">
          <cell r="E52">
            <v>176</v>
          </cell>
          <cell r="F52">
            <v>7</v>
          </cell>
          <cell r="G52">
            <v>39</v>
          </cell>
          <cell r="H52">
            <v>24</v>
          </cell>
          <cell r="I52">
            <v>0</v>
          </cell>
          <cell r="J52">
            <v>1</v>
          </cell>
          <cell r="K52">
            <v>0</v>
          </cell>
          <cell r="L52">
            <v>1</v>
          </cell>
          <cell r="M52">
            <v>0</v>
          </cell>
          <cell r="N52">
            <v>0</v>
          </cell>
          <cell r="O52">
            <v>3</v>
          </cell>
          <cell r="P52">
            <v>83</v>
          </cell>
          <cell r="Q52">
            <v>0</v>
          </cell>
          <cell r="R52">
            <v>0</v>
          </cell>
          <cell r="S52">
            <v>0</v>
          </cell>
          <cell r="T52">
            <v>1</v>
          </cell>
          <cell r="U52">
            <v>0</v>
          </cell>
          <cell r="V52">
            <v>0</v>
          </cell>
          <cell r="W52">
            <v>0</v>
          </cell>
          <cell r="X52">
            <v>0</v>
          </cell>
          <cell r="Y52">
            <v>0</v>
          </cell>
          <cell r="Z52">
            <v>0</v>
          </cell>
          <cell r="AA52">
            <v>0</v>
          </cell>
          <cell r="AB52">
            <v>0</v>
          </cell>
          <cell r="AC52">
            <v>0</v>
          </cell>
          <cell r="AD52">
            <v>0</v>
          </cell>
          <cell r="AE52">
            <v>0</v>
          </cell>
          <cell r="AF52">
            <v>0</v>
          </cell>
          <cell r="AG52">
            <v>18</v>
          </cell>
          <cell r="AH52">
            <v>0</v>
          </cell>
          <cell r="AI52">
            <v>0</v>
          </cell>
          <cell r="AJ52">
            <v>0</v>
          </cell>
          <cell r="AK52">
            <v>0</v>
          </cell>
          <cell r="AL52">
            <v>0</v>
          </cell>
          <cell r="AM52">
            <v>0</v>
          </cell>
          <cell r="AN52">
            <v>0</v>
          </cell>
          <cell r="AO52">
            <v>0</v>
          </cell>
          <cell r="AP52">
            <v>0</v>
          </cell>
          <cell r="AQ52">
            <v>2</v>
          </cell>
          <cell r="AR52">
            <v>355</v>
          </cell>
        </row>
        <row r="53">
          <cell r="E53">
            <v>24</v>
          </cell>
          <cell r="F53">
            <v>0</v>
          </cell>
          <cell r="G53">
            <v>34</v>
          </cell>
          <cell r="H53">
            <v>2</v>
          </cell>
          <cell r="I53">
            <v>0</v>
          </cell>
          <cell r="J53">
            <v>6</v>
          </cell>
          <cell r="K53">
            <v>0</v>
          </cell>
          <cell r="L53">
            <v>0</v>
          </cell>
          <cell r="M53">
            <v>2</v>
          </cell>
          <cell r="N53">
            <v>0</v>
          </cell>
          <cell r="O53">
            <v>1</v>
          </cell>
          <cell r="P53">
            <v>1</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6</v>
          </cell>
          <cell r="AH53">
            <v>0</v>
          </cell>
          <cell r="AI53">
            <v>0</v>
          </cell>
          <cell r="AJ53">
            <v>0</v>
          </cell>
          <cell r="AK53">
            <v>0</v>
          </cell>
          <cell r="AL53">
            <v>0</v>
          </cell>
          <cell r="AM53">
            <v>0</v>
          </cell>
          <cell r="AN53">
            <v>0</v>
          </cell>
          <cell r="AO53">
            <v>0</v>
          </cell>
          <cell r="AP53">
            <v>0</v>
          </cell>
          <cell r="AQ53">
            <v>2</v>
          </cell>
          <cell r="AR53">
            <v>78</v>
          </cell>
        </row>
        <row r="54">
          <cell r="E54">
            <v>139</v>
          </cell>
          <cell r="F54">
            <v>3</v>
          </cell>
          <cell r="G54">
            <v>17</v>
          </cell>
          <cell r="H54">
            <v>11</v>
          </cell>
          <cell r="I54">
            <v>0</v>
          </cell>
          <cell r="J54">
            <v>1</v>
          </cell>
          <cell r="K54">
            <v>0</v>
          </cell>
          <cell r="L54">
            <v>0</v>
          </cell>
          <cell r="M54">
            <v>3</v>
          </cell>
          <cell r="N54">
            <v>0</v>
          </cell>
          <cell r="O54">
            <v>1</v>
          </cell>
          <cell r="P54">
            <v>8</v>
          </cell>
          <cell r="Q54">
            <v>0</v>
          </cell>
          <cell r="R54">
            <v>0</v>
          </cell>
          <cell r="S54">
            <v>1</v>
          </cell>
          <cell r="T54">
            <v>0</v>
          </cell>
          <cell r="U54">
            <v>0</v>
          </cell>
          <cell r="V54">
            <v>0</v>
          </cell>
          <cell r="W54">
            <v>0</v>
          </cell>
          <cell r="X54">
            <v>0</v>
          </cell>
          <cell r="Y54">
            <v>0</v>
          </cell>
          <cell r="Z54">
            <v>0</v>
          </cell>
          <cell r="AA54">
            <v>0</v>
          </cell>
          <cell r="AB54">
            <v>0</v>
          </cell>
          <cell r="AC54">
            <v>0</v>
          </cell>
          <cell r="AD54">
            <v>0</v>
          </cell>
          <cell r="AE54">
            <v>0</v>
          </cell>
          <cell r="AF54">
            <v>0</v>
          </cell>
          <cell r="AG54">
            <v>16</v>
          </cell>
          <cell r="AH54">
            <v>0</v>
          </cell>
          <cell r="AI54">
            <v>0</v>
          </cell>
          <cell r="AJ54">
            <v>0</v>
          </cell>
          <cell r="AK54">
            <v>0</v>
          </cell>
          <cell r="AL54">
            <v>0</v>
          </cell>
          <cell r="AM54">
            <v>0</v>
          </cell>
          <cell r="AN54">
            <v>0</v>
          </cell>
          <cell r="AO54">
            <v>0</v>
          </cell>
          <cell r="AP54">
            <v>0</v>
          </cell>
          <cell r="AQ54">
            <v>1</v>
          </cell>
          <cell r="AR54">
            <v>201</v>
          </cell>
        </row>
        <row r="55">
          <cell r="E55">
            <v>21</v>
          </cell>
          <cell r="F55">
            <v>1</v>
          </cell>
          <cell r="G55">
            <v>21</v>
          </cell>
          <cell r="H55">
            <v>7</v>
          </cell>
          <cell r="I55">
            <v>0</v>
          </cell>
          <cell r="J55">
            <v>10</v>
          </cell>
          <cell r="K55">
            <v>0</v>
          </cell>
          <cell r="L55">
            <v>0</v>
          </cell>
          <cell r="M55">
            <v>1</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4</v>
          </cell>
          <cell r="AH55">
            <v>1</v>
          </cell>
          <cell r="AI55">
            <v>0</v>
          </cell>
          <cell r="AJ55">
            <v>0</v>
          </cell>
          <cell r="AK55">
            <v>0</v>
          </cell>
          <cell r="AL55">
            <v>0</v>
          </cell>
          <cell r="AM55">
            <v>0</v>
          </cell>
          <cell r="AN55">
            <v>0</v>
          </cell>
          <cell r="AO55">
            <v>0</v>
          </cell>
          <cell r="AP55">
            <v>0</v>
          </cell>
          <cell r="AQ55">
            <v>2</v>
          </cell>
          <cell r="AR55">
            <v>68</v>
          </cell>
        </row>
        <row r="56">
          <cell r="E56">
            <v>20</v>
          </cell>
          <cell r="F56">
            <v>0</v>
          </cell>
          <cell r="G56">
            <v>11</v>
          </cell>
          <cell r="H56">
            <v>4</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5</v>
          </cell>
          <cell r="AH56">
            <v>0</v>
          </cell>
          <cell r="AI56">
            <v>0</v>
          </cell>
          <cell r="AJ56">
            <v>0</v>
          </cell>
          <cell r="AK56">
            <v>0</v>
          </cell>
          <cell r="AL56">
            <v>0</v>
          </cell>
          <cell r="AM56">
            <v>0</v>
          </cell>
          <cell r="AN56">
            <v>0</v>
          </cell>
          <cell r="AO56">
            <v>0</v>
          </cell>
          <cell r="AP56">
            <v>0</v>
          </cell>
          <cell r="AQ56">
            <v>2</v>
          </cell>
          <cell r="AR56">
            <v>42</v>
          </cell>
        </row>
        <row r="57">
          <cell r="E57">
            <v>6</v>
          </cell>
          <cell r="F57">
            <v>0</v>
          </cell>
          <cell r="G57">
            <v>0</v>
          </cell>
          <cell r="H57">
            <v>3</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1</v>
          </cell>
          <cell r="AH57">
            <v>0</v>
          </cell>
          <cell r="AI57">
            <v>0</v>
          </cell>
          <cell r="AJ57">
            <v>0</v>
          </cell>
          <cell r="AK57">
            <v>0</v>
          </cell>
          <cell r="AL57">
            <v>0</v>
          </cell>
          <cell r="AM57">
            <v>0</v>
          </cell>
          <cell r="AN57">
            <v>0</v>
          </cell>
          <cell r="AO57">
            <v>0</v>
          </cell>
          <cell r="AP57">
            <v>0</v>
          </cell>
          <cell r="AQ57">
            <v>1</v>
          </cell>
          <cell r="AR57">
            <v>11</v>
          </cell>
        </row>
        <row r="58">
          <cell r="E58">
            <v>43</v>
          </cell>
          <cell r="F58">
            <v>0</v>
          </cell>
          <cell r="G58">
            <v>1</v>
          </cell>
          <cell r="H58">
            <v>2</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3</v>
          </cell>
          <cell r="AR58">
            <v>49</v>
          </cell>
        </row>
        <row r="59">
          <cell r="E59">
            <v>48</v>
          </cell>
          <cell r="F59">
            <v>0</v>
          </cell>
          <cell r="G59">
            <v>21</v>
          </cell>
          <cell r="H59">
            <v>11</v>
          </cell>
          <cell r="I59">
            <v>0</v>
          </cell>
          <cell r="J59">
            <v>0</v>
          </cell>
          <cell r="K59">
            <v>0</v>
          </cell>
          <cell r="L59">
            <v>0</v>
          </cell>
          <cell r="M59">
            <v>2</v>
          </cell>
          <cell r="N59">
            <v>0</v>
          </cell>
          <cell r="O59">
            <v>2</v>
          </cell>
          <cell r="P59">
            <v>22</v>
          </cell>
          <cell r="Q59">
            <v>0</v>
          </cell>
          <cell r="R59">
            <v>0</v>
          </cell>
          <cell r="S59">
            <v>0</v>
          </cell>
          <cell r="T59">
            <v>1</v>
          </cell>
          <cell r="U59">
            <v>0</v>
          </cell>
          <cell r="V59">
            <v>0</v>
          </cell>
          <cell r="W59">
            <v>0</v>
          </cell>
          <cell r="X59">
            <v>0</v>
          </cell>
          <cell r="Y59">
            <v>0</v>
          </cell>
          <cell r="Z59">
            <v>0</v>
          </cell>
          <cell r="AA59">
            <v>0</v>
          </cell>
          <cell r="AB59">
            <v>0</v>
          </cell>
          <cell r="AC59">
            <v>0</v>
          </cell>
          <cell r="AD59">
            <v>0</v>
          </cell>
          <cell r="AE59">
            <v>0</v>
          </cell>
          <cell r="AF59">
            <v>0</v>
          </cell>
          <cell r="AG59">
            <v>5</v>
          </cell>
          <cell r="AH59">
            <v>2</v>
          </cell>
          <cell r="AI59">
            <v>0</v>
          </cell>
          <cell r="AJ59">
            <v>0</v>
          </cell>
          <cell r="AK59">
            <v>0</v>
          </cell>
          <cell r="AL59">
            <v>0</v>
          </cell>
          <cell r="AM59">
            <v>0</v>
          </cell>
          <cell r="AN59">
            <v>0</v>
          </cell>
          <cell r="AO59">
            <v>0</v>
          </cell>
          <cell r="AP59">
            <v>0</v>
          </cell>
          <cell r="AQ59">
            <v>5</v>
          </cell>
          <cell r="AR59">
            <v>119</v>
          </cell>
        </row>
        <row r="60">
          <cell r="E60">
            <v>7</v>
          </cell>
          <cell r="F60">
            <v>0</v>
          </cell>
          <cell r="G60">
            <v>3</v>
          </cell>
          <cell r="H60">
            <v>2</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12</v>
          </cell>
        </row>
        <row r="61">
          <cell r="E61">
            <v>67</v>
          </cell>
          <cell r="F61">
            <v>0</v>
          </cell>
          <cell r="G61">
            <v>50</v>
          </cell>
          <cell r="H61">
            <v>28</v>
          </cell>
          <cell r="I61">
            <v>0</v>
          </cell>
          <cell r="J61">
            <v>0</v>
          </cell>
          <cell r="K61">
            <v>0</v>
          </cell>
          <cell r="L61">
            <v>0</v>
          </cell>
          <cell r="M61">
            <v>0</v>
          </cell>
          <cell r="N61">
            <v>0</v>
          </cell>
          <cell r="O61">
            <v>0</v>
          </cell>
          <cell r="P61">
            <v>2</v>
          </cell>
          <cell r="Q61">
            <v>0</v>
          </cell>
          <cell r="R61">
            <v>0</v>
          </cell>
          <cell r="S61">
            <v>11</v>
          </cell>
          <cell r="T61">
            <v>0</v>
          </cell>
          <cell r="U61">
            <v>0</v>
          </cell>
          <cell r="V61">
            <v>0</v>
          </cell>
          <cell r="W61">
            <v>0</v>
          </cell>
          <cell r="X61">
            <v>0</v>
          </cell>
          <cell r="Y61">
            <v>0</v>
          </cell>
          <cell r="Z61">
            <v>0</v>
          </cell>
          <cell r="AA61">
            <v>0</v>
          </cell>
          <cell r="AB61">
            <v>0</v>
          </cell>
          <cell r="AC61">
            <v>0</v>
          </cell>
          <cell r="AD61">
            <v>0</v>
          </cell>
          <cell r="AE61">
            <v>0</v>
          </cell>
          <cell r="AF61">
            <v>0</v>
          </cell>
          <cell r="AG61">
            <v>7</v>
          </cell>
          <cell r="AH61">
            <v>0</v>
          </cell>
          <cell r="AI61">
            <v>0</v>
          </cell>
          <cell r="AJ61">
            <v>0</v>
          </cell>
          <cell r="AK61">
            <v>0</v>
          </cell>
          <cell r="AL61">
            <v>0</v>
          </cell>
          <cell r="AM61">
            <v>0</v>
          </cell>
          <cell r="AN61">
            <v>0</v>
          </cell>
          <cell r="AO61">
            <v>0</v>
          </cell>
          <cell r="AP61">
            <v>0</v>
          </cell>
          <cell r="AQ61">
            <v>3</v>
          </cell>
          <cell r="AR61">
            <v>168</v>
          </cell>
        </row>
        <row r="62">
          <cell r="E62">
            <v>40</v>
          </cell>
          <cell r="F62">
            <v>0</v>
          </cell>
          <cell r="G62">
            <v>79</v>
          </cell>
          <cell r="H62">
            <v>26</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12</v>
          </cell>
          <cell r="AH62">
            <v>0</v>
          </cell>
          <cell r="AI62">
            <v>0</v>
          </cell>
          <cell r="AJ62">
            <v>0</v>
          </cell>
          <cell r="AK62">
            <v>0</v>
          </cell>
          <cell r="AL62">
            <v>0</v>
          </cell>
          <cell r="AM62">
            <v>0</v>
          </cell>
          <cell r="AN62">
            <v>0</v>
          </cell>
          <cell r="AO62">
            <v>0</v>
          </cell>
          <cell r="AP62">
            <v>0</v>
          </cell>
          <cell r="AQ62">
            <v>0</v>
          </cell>
          <cell r="AR62">
            <v>157</v>
          </cell>
        </row>
        <row r="63">
          <cell r="E63">
            <v>0</v>
          </cell>
          <cell r="F63">
            <v>0</v>
          </cell>
          <cell r="G63">
            <v>0</v>
          </cell>
          <cell r="H63">
            <v>0</v>
          </cell>
          <cell r="I63">
            <v>0</v>
          </cell>
          <cell r="J63">
            <v>0</v>
          </cell>
          <cell r="K63">
            <v>0</v>
          </cell>
          <cell r="L63">
            <v>0</v>
          </cell>
          <cell r="M63">
            <v>0</v>
          </cell>
          <cell r="N63">
            <v>0</v>
          </cell>
          <cell r="O63">
            <v>0</v>
          </cell>
          <cell r="P63">
            <v>0</v>
          </cell>
          <cell r="Q63">
            <v>0</v>
          </cell>
          <cell r="R63">
            <v>0</v>
          </cell>
          <cell r="S63">
            <v>11</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11</v>
          </cell>
        </row>
        <row r="64">
          <cell r="E64">
            <v>52</v>
          </cell>
          <cell r="F64">
            <v>2</v>
          </cell>
          <cell r="G64">
            <v>83</v>
          </cell>
          <cell r="H64">
            <v>41</v>
          </cell>
          <cell r="I64">
            <v>2</v>
          </cell>
          <cell r="J64">
            <v>0</v>
          </cell>
          <cell r="K64">
            <v>0</v>
          </cell>
          <cell r="L64">
            <v>0</v>
          </cell>
          <cell r="M64">
            <v>0</v>
          </cell>
          <cell r="N64">
            <v>2</v>
          </cell>
          <cell r="O64">
            <v>2</v>
          </cell>
          <cell r="P64">
            <v>58</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31</v>
          </cell>
          <cell r="AH64">
            <v>0</v>
          </cell>
          <cell r="AI64">
            <v>0</v>
          </cell>
          <cell r="AJ64">
            <v>0</v>
          </cell>
          <cell r="AK64">
            <v>0</v>
          </cell>
          <cell r="AL64">
            <v>0</v>
          </cell>
          <cell r="AM64">
            <v>0</v>
          </cell>
          <cell r="AN64">
            <v>0</v>
          </cell>
          <cell r="AO64">
            <v>0</v>
          </cell>
          <cell r="AP64">
            <v>0</v>
          </cell>
          <cell r="AQ64">
            <v>5</v>
          </cell>
          <cell r="AR64">
            <v>278</v>
          </cell>
        </row>
        <row r="65">
          <cell r="E65">
            <v>462</v>
          </cell>
          <cell r="F65">
            <v>4</v>
          </cell>
          <cell r="G65">
            <v>504</v>
          </cell>
          <cell r="H65">
            <v>272</v>
          </cell>
          <cell r="I65">
            <v>0</v>
          </cell>
          <cell r="J65">
            <v>0</v>
          </cell>
          <cell r="K65">
            <v>0</v>
          </cell>
          <cell r="L65">
            <v>0</v>
          </cell>
          <cell r="M65">
            <v>2</v>
          </cell>
          <cell r="N65">
            <v>0</v>
          </cell>
          <cell r="O65">
            <v>1</v>
          </cell>
          <cell r="P65">
            <v>7</v>
          </cell>
          <cell r="Q65">
            <v>0</v>
          </cell>
          <cell r="R65">
            <v>0</v>
          </cell>
          <cell r="S65">
            <v>4</v>
          </cell>
          <cell r="T65">
            <v>3</v>
          </cell>
          <cell r="U65">
            <v>0</v>
          </cell>
          <cell r="V65">
            <v>0</v>
          </cell>
          <cell r="W65">
            <v>0</v>
          </cell>
          <cell r="X65">
            <v>0</v>
          </cell>
          <cell r="Y65">
            <v>0</v>
          </cell>
          <cell r="Z65">
            <v>0</v>
          </cell>
          <cell r="AA65">
            <v>0</v>
          </cell>
          <cell r="AB65">
            <v>0</v>
          </cell>
          <cell r="AC65">
            <v>0</v>
          </cell>
          <cell r="AD65">
            <v>0</v>
          </cell>
          <cell r="AE65">
            <v>0</v>
          </cell>
          <cell r="AF65">
            <v>0</v>
          </cell>
          <cell r="AG65">
            <v>194</v>
          </cell>
          <cell r="AH65">
            <v>0</v>
          </cell>
          <cell r="AI65">
            <v>1</v>
          </cell>
          <cell r="AJ65">
            <v>0</v>
          </cell>
          <cell r="AK65">
            <v>0</v>
          </cell>
          <cell r="AL65">
            <v>0</v>
          </cell>
          <cell r="AM65">
            <v>0</v>
          </cell>
          <cell r="AN65">
            <v>0</v>
          </cell>
          <cell r="AO65">
            <v>0</v>
          </cell>
          <cell r="AP65">
            <v>0</v>
          </cell>
          <cell r="AQ65">
            <v>13</v>
          </cell>
          <cell r="AR65">
            <v>1467</v>
          </cell>
        </row>
        <row r="66">
          <cell r="E66">
            <v>46</v>
          </cell>
          <cell r="F66">
            <v>0</v>
          </cell>
          <cell r="G66">
            <v>51</v>
          </cell>
          <cell r="H66">
            <v>8</v>
          </cell>
          <cell r="I66">
            <v>0</v>
          </cell>
          <cell r="J66">
            <v>0</v>
          </cell>
          <cell r="K66">
            <v>0</v>
          </cell>
          <cell r="L66">
            <v>0</v>
          </cell>
          <cell r="M66">
            <v>0</v>
          </cell>
          <cell r="N66">
            <v>0</v>
          </cell>
          <cell r="O66">
            <v>1</v>
          </cell>
          <cell r="P66">
            <v>1</v>
          </cell>
          <cell r="Q66">
            <v>0</v>
          </cell>
          <cell r="R66">
            <v>0</v>
          </cell>
          <cell r="S66">
            <v>7</v>
          </cell>
          <cell r="T66">
            <v>0</v>
          </cell>
          <cell r="U66">
            <v>0</v>
          </cell>
          <cell r="V66">
            <v>0</v>
          </cell>
          <cell r="W66">
            <v>0</v>
          </cell>
          <cell r="X66">
            <v>0</v>
          </cell>
          <cell r="Y66">
            <v>0</v>
          </cell>
          <cell r="Z66">
            <v>0</v>
          </cell>
          <cell r="AA66">
            <v>0</v>
          </cell>
          <cell r="AB66">
            <v>0</v>
          </cell>
          <cell r="AC66">
            <v>0</v>
          </cell>
          <cell r="AD66">
            <v>0</v>
          </cell>
          <cell r="AE66">
            <v>0</v>
          </cell>
          <cell r="AF66">
            <v>0</v>
          </cell>
          <cell r="AG66">
            <v>46</v>
          </cell>
          <cell r="AH66">
            <v>0</v>
          </cell>
          <cell r="AI66">
            <v>0</v>
          </cell>
          <cell r="AJ66">
            <v>0</v>
          </cell>
          <cell r="AK66">
            <v>0</v>
          </cell>
          <cell r="AL66">
            <v>0</v>
          </cell>
          <cell r="AM66">
            <v>0</v>
          </cell>
          <cell r="AN66">
            <v>0</v>
          </cell>
          <cell r="AO66">
            <v>0</v>
          </cell>
          <cell r="AP66">
            <v>0</v>
          </cell>
          <cell r="AQ66">
            <v>1</v>
          </cell>
          <cell r="AR66">
            <v>161</v>
          </cell>
        </row>
        <row r="67">
          <cell r="E67">
            <v>54</v>
          </cell>
          <cell r="F67">
            <v>0</v>
          </cell>
          <cell r="G67">
            <v>20</v>
          </cell>
          <cell r="H67">
            <v>50</v>
          </cell>
          <cell r="I67">
            <v>0</v>
          </cell>
          <cell r="J67">
            <v>0</v>
          </cell>
          <cell r="K67">
            <v>0</v>
          </cell>
          <cell r="L67">
            <v>0</v>
          </cell>
          <cell r="M67">
            <v>0</v>
          </cell>
          <cell r="N67">
            <v>0</v>
          </cell>
          <cell r="O67">
            <v>0</v>
          </cell>
          <cell r="P67">
            <v>2</v>
          </cell>
          <cell r="Q67">
            <v>0</v>
          </cell>
          <cell r="R67">
            <v>0</v>
          </cell>
          <cell r="S67">
            <v>4</v>
          </cell>
          <cell r="T67">
            <v>0</v>
          </cell>
          <cell r="U67">
            <v>0</v>
          </cell>
          <cell r="V67">
            <v>0</v>
          </cell>
          <cell r="W67">
            <v>0</v>
          </cell>
          <cell r="X67">
            <v>0</v>
          </cell>
          <cell r="Y67">
            <v>0</v>
          </cell>
          <cell r="Z67">
            <v>0</v>
          </cell>
          <cell r="AA67">
            <v>0</v>
          </cell>
          <cell r="AB67">
            <v>0</v>
          </cell>
          <cell r="AC67">
            <v>0</v>
          </cell>
          <cell r="AD67">
            <v>0</v>
          </cell>
          <cell r="AE67">
            <v>0</v>
          </cell>
          <cell r="AF67">
            <v>0</v>
          </cell>
          <cell r="AG67">
            <v>56</v>
          </cell>
          <cell r="AH67">
            <v>0</v>
          </cell>
          <cell r="AI67">
            <v>0</v>
          </cell>
          <cell r="AJ67">
            <v>0</v>
          </cell>
          <cell r="AK67">
            <v>0</v>
          </cell>
          <cell r="AL67">
            <v>0</v>
          </cell>
          <cell r="AM67">
            <v>0</v>
          </cell>
          <cell r="AN67">
            <v>0</v>
          </cell>
          <cell r="AO67">
            <v>0</v>
          </cell>
          <cell r="AP67">
            <v>0</v>
          </cell>
          <cell r="AQ67">
            <v>0</v>
          </cell>
          <cell r="AR67">
            <v>186</v>
          </cell>
        </row>
        <row r="68">
          <cell r="E68">
            <v>29</v>
          </cell>
          <cell r="F68">
            <v>0</v>
          </cell>
          <cell r="G68">
            <v>29</v>
          </cell>
          <cell r="H68">
            <v>6</v>
          </cell>
          <cell r="I68">
            <v>0</v>
          </cell>
          <cell r="J68">
            <v>0</v>
          </cell>
          <cell r="K68">
            <v>0</v>
          </cell>
          <cell r="L68">
            <v>0</v>
          </cell>
          <cell r="M68">
            <v>0</v>
          </cell>
          <cell r="N68">
            <v>0</v>
          </cell>
          <cell r="O68">
            <v>0</v>
          </cell>
          <cell r="P68">
            <v>1</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14</v>
          </cell>
          <cell r="AH68">
            <v>0</v>
          </cell>
          <cell r="AI68">
            <v>0</v>
          </cell>
          <cell r="AJ68">
            <v>0</v>
          </cell>
          <cell r="AK68">
            <v>0</v>
          </cell>
          <cell r="AL68">
            <v>0</v>
          </cell>
          <cell r="AM68">
            <v>0</v>
          </cell>
          <cell r="AN68">
            <v>0</v>
          </cell>
          <cell r="AO68">
            <v>0</v>
          </cell>
          <cell r="AP68">
            <v>0</v>
          </cell>
          <cell r="AQ68">
            <v>0</v>
          </cell>
          <cell r="AR68">
            <v>79</v>
          </cell>
        </row>
        <row r="69">
          <cell r="E69">
            <v>81</v>
          </cell>
          <cell r="F69">
            <v>0</v>
          </cell>
          <cell r="G69">
            <v>13</v>
          </cell>
          <cell r="H69">
            <v>4</v>
          </cell>
          <cell r="I69">
            <v>1</v>
          </cell>
          <cell r="J69">
            <v>0</v>
          </cell>
          <cell r="K69">
            <v>0</v>
          </cell>
          <cell r="L69">
            <v>0</v>
          </cell>
          <cell r="M69">
            <v>1</v>
          </cell>
          <cell r="N69">
            <v>0</v>
          </cell>
          <cell r="O69">
            <v>37</v>
          </cell>
          <cell r="P69">
            <v>102</v>
          </cell>
          <cell r="Q69">
            <v>0</v>
          </cell>
          <cell r="R69">
            <v>0</v>
          </cell>
          <cell r="S69">
            <v>0</v>
          </cell>
          <cell r="T69">
            <v>0</v>
          </cell>
          <cell r="U69">
            <v>0</v>
          </cell>
          <cell r="V69">
            <v>0</v>
          </cell>
          <cell r="W69">
            <v>0</v>
          </cell>
          <cell r="X69">
            <v>0</v>
          </cell>
          <cell r="Y69">
            <v>0</v>
          </cell>
          <cell r="Z69">
            <v>1</v>
          </cell>
          <cell r="AA69">
            <v>0</v>
          </cell>
          <cell r="AB69">
            <v>0</v>
          </cell>
          <cell r="AC69">
            <v>0</v>
          </cell>
          <cell r="AD69">
            <v>0</v>
          </cell>
          <cell r="AE69">
            <v>0</v>
          </cell>
          <cell r="AF69">
            <v>0</v>
          </cell>
          <cell r="AG69">
            <v>12</v>
          </cell>
          <cell r="AH69">
            <v>0</v>
          </cell>
          <cell r="AI69">
            <v>0</v>
          </cell>
          <cell r="AJ69">
            <v>0</v>
          </cell>
          <cell r="AK69">
            <v>0</v>
          </cell>
          <cell r="AL69">
            <v>0</v>
          </cell>
          <cell r="AM69">
            <v>0</v>
          </cell>
          <cell r="AN69">
            <v>0</v>
          </cell>
          <cell r="AO69">
            <v>0</v>
          </cell>
          <cell r="AP69">
            <v>0</v>
          </cell>
          <cell r="AQ69">
            <v>3</v>
          </cell>
          <cell r="AR69">
            <v>255</v>
          </cell>
        </row>
        <row r="70">
          <cell r="E70">
            <v>748</v>
          </cell>
          <cell r="F70">
            <v>19</v>
          </cell>
          <cell r="G70">
            <v>683</v>
          </cell>
          <cell r="H70">
            <v>223</v>
          </cell>
          <cell r="I70">
            <v>15</v>
          </cell>
          <cell r="J70">
            <v>181</v>
          </cell>
          <cell r="K70">
            <v>8</v>
          </cell>
          <cell r="L70">
            <v>2</v>
          </cell>
          <cell r="M70">
            <v>28</v>
          </cell>
          <cell r="N70">
            <v>1</v>
          </cell>
          <cell r="O70">
            <v>129</v>
          </cell>
          <cell r="P70">
            <v>72</v>
          </cell>
          <cell r="Q70">
            <v>0</v>
          </cell>
          <cell r="R70">
            <v>10</v>
          </cell>
          <cell r="S70">
            <v>36</v>
          </cell>
          <cell r="T70">
            <v>1</v>
          </cell>
          <cell r="U70">
            <v>0</v>
          </cell>
          <cell r="V70">
            <v>7</v>
          </cell>
          <cell r="W70">
            <v>0</v>
          </cell>
          <cell r="X70">
            <v>24</v>
          </cell>
          <cell r="Y70">
            <v>0</v>
          </cell>
          <cell r="Z70">
            <v>0</v>
          </cell>
          <cell r="AA70">
            <v>1</v>
          </cell>
          <cell r="AB70">
            <v>0</v>
          </cell>
          <cell r="AC70">
            <v>0</v>
          </cell>
          <cell r="AD70">
            <v>0</v>
          </cell>
          <cell r="AE70">
            <v>0</v>
          </cell>
          <cell r="AF70">
            <v>0</v>
          </cell>
          <cell r="AG70">
            <v>115</v>
          </cell>
          <cell r="AH70">
            <v>139</v>
          </cell>
          <cell r="AI70">
            <v>2</v>
          </cell>
          <cell r="AJ70">
            <v>2</v>
          </cell>
          <cell r="AK70">
            <v>1</v>
          </cell>
          <cell r="AL70">
            <v>0</v>
          </cell>
          <cell r="AM70">
            <v>0</v>
          </cell>
          <cell r="AN70">
            <v>0</v>
          </cell>
          <cell r="AO70">
            <v>0</v>
          </cell>
          <cell r="AP70">
            <v>0</v>
          </cell>
          <cell r="AQ70">
            <v>58</v>
          </cell>
          <cell r="AR70">
            <v>2505</v>
          </cell>
        </row>
        <row r="71">
          <cell r="E71">
            <v>40</v>
          </cell>
          <cell r="F71">
            <v>1</v>
          </cell>
          <cell r="G71">
            <v>63</v>
          </cell>
          <cell r="H71">
            <v>14</v>
          </cell>
          <cell r="I71">
            <v>3</v>
          </cell>
          <cell r="J71">
            <v>20</v>
          </cell>
          <cell r="K71">
            <v>0</v>
          </cell>
          <cell r="L71">
            <v>0</v>
          </cell>
          <cell r="M71">
            <v>1</v>
          </cell>
          <cell r="N71">
            <v>0</v>
          </cell>
          <cell r="O71">
            <v>6</v>
          </cell>
          <cell r="P71">
            <v>9</v>
          </cell>
          <cell r="Q71">
            <v>0</v>
          </cell>
          <cell r="R71">
            <v>2</v>
          </cell>
          <cell r="S71">
            <v>8</v>
          </cell>
          <cell r="T71">
            <v>0</v>
          </cell>
          <cell r="U71">
            <v>0</v>
          </cell>
          <cell r="V71">
            <v>0</v>
          </cell>
          <cell r="W71">
            <v>0</v>
          </cell>
          <cell r="X71">
            <v>1</v>
          </cell>
          <cell r="Y71">
            <v>0</v>
          </cell>
          <cell r="Z71">
            <v>0</v>
          </cell>
          <cell r="AA71">
            <v>0</v>
          </cell>
          <cell r="AB71">
            <v>0</v>
          </cell>
          <cell r="AC71">
            <v>0</v>
          </cell>
          <cell r="AD71">
            <v>0</v>
          </cell>
          <cell r="AE71">
            <v>0</v>
          </cell>
          <cell r="AF71">
            <v>0</v>
          </cell>
          <cell r="AG71">
            <v>5</v>
          </cell>
          <cell r="AH71">
            <v>10</v>
          </cell>
          <cell r="AI71">
            <v>0</v>
          </cell>
          <cell r="AJ71">
            <v>0</v>
          </cell>
          <cell r="AK71">
            <v>0</v>
          </cell>
          <cell r="AL71">
            <v>0</v>
          </cell>
          <cell r="AM71">
            <v>0</v>
          </cell>
          <cell r="AN71">
            <v>0</v>
          </cell>
          <cell r="AO71">
            <v>0</v>
          </cell>
          <cell r="AP71">
            <v>0</v>
          </cell>
          <cell r="AQ71">
            <v>7</v>
          </cell>
          <cell r="AR71">
            <v>190</v>
          </cell>
        </row>
        <row r="72">
          <cell r="E72">
            <v>43</v>
          </cell>
          <cell r="F72">
            <v>5</v>
          </cell>
          <cell r="G72">
            <v>6</v>
          </cell>
          <cell r="H72">
            <v>28</v>
          </cell>
          <cell r="I72">
            <v>0</v>
          </cell>
          <cell r="J72">
            <v>8</v>
          </cell>
          <cell r="K72">
            <v>1</v>
          </cell>
          <cell r="L72">
            <v>0</v>
          </cell>
          <cell r="M72">
            <v>1</v>
          </cell>
          <cell r="N72">
            <v>0</v>
          </cell>
          <cell r="O72">
            <v>4</v>
          </cell>
          <cell r="P72">
            <v>0</v>
          </cell>
          <cell r="Q72">
            <v>0</v>
          </cell>
          <cell r="R72">
            <v>4</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9</v>
          </cell>
          <cell r="AH72">
            <v>8</v>
          </cell>
          <cell r="AI72">
            <v>0</v>
          </cell>
          <cell r="AJ72">
            <v>0</v>
          </cell>
          <cell r="AK72">
            <v>0</v>
          </cell>
          <cell r="AL72">
            <v>0</v>
          </cell>
          <cell r="AM72">
            <v>0</v>
          </cell>
          <cell r="AN72">
            <v>0</v>
          </cell>
          <cell r="AO72">
            <v>0</v>
          </cell>
          <cell r="AP72">
            <v>0</v>
          </cell>
          <cell r="AQ72">
            <v>5</v>
          </cell>
          <cell r="AR72">
            <v>122</v>
          </cell>
        </row>
        <row r="73">
          <cell r="E73">
            <v>20</v>
          </cell>
          <cell r="F73">
            <v>0</v>
          </cell>
          <cell r="G73">
            <v>4</v>
          </cell>
          <cell r="H73">
            <v>1</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8</v>
          </cell>
          <cell r="AH73">
            <v>0</v>
          </cell>
          <cell r="AI73">
            <v>0</v>
          </cell>
          <cell r="AJ73">
            <v>0</v>
          </cell>
          <cell r="AK73">
            <v>0</v>
          </cell>
          <cell r="AL73">
            <v>0</v>
          </cell>
          <cell r="AM73">
            <v>0</v>
          </cell>
          <cell r="AN73">
            <v>0</v>
          </cell>
          <cell r="AO73">
            <v>0</v>
          </cell>
          <cell r="AP73">
            <v>0</v>
          </cell>
          <cell r="AQ73">
            <v>0</v>
          </cell>
          <cell r="AR73">
            <v>33</v>
          </cell>
        </row>
        <row r="74">
          <cell r="E74">
            <v>25</v>
          </cell>
          <cell r="F74">
            <v>2</v>
          </cell>
          <cell r="G74">
            <v>26</v>
          </cell>
          <cell r="H74">
            <v>13</v>
          </cell>
          <cell r="I74">
            <v>1</v>
          </cell>
          <cell r="J74">
            <v>3</v>
          </cell>
          <cell r="K74">
            <v>0</v>
          </cell>
          <cell r="L74">
            <v>0</v>
          </cell>
          <cell r="M74">
            <v>0</v>
          </cell>
          <cell r="N74">
            <v>0</v>
          </cell>
          <cell r="O74">
            <v>3</v>
          </cell>
          <cell r="P74">
            <v>2</v>
          </cell>
          <cell r="Q74">
            <v>0</v>
          </cell>
          <cell r="R74">
            <v>1</v>
          </cell>
          <cell r="S74">
            <v>4</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2</v>
          </cell>
          <cell r="AI74">
            <v>0</v>
          </cell>
          <cell r="AJ74">
            <v>0</v>
          </cell>
          <cell r="AK74">
            <v>0</v>
          </cell>
          <cell r="AL74">
            <v>0</v>
          </cell>
          <cell r="AM74">
            <v>0</v>
          </cell>
          <cell r="AN74">
            <v>0</v>
          </cell>
          <cell r="AO74">
            <v>0</v>
          </cell>
          <cell r="AP74">
            <v>0</v>
          </cell>
          <cell r="AQ74">
            <v>2</v>
          </cell>
          <cell r="AR74">
            <v>84</v>
          </cell>
        </row>
        <row r="75">
          <cell r="E75">
            <v>1</v>
          </cell>
          <cell r="F75">
            <v>0</v>
          </cell>
          <cell r="G75">
            <v>3</v>
          </cell>
          <cell r="H75">
            <v>1</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5</v>
          </cell>
        </row>
        <row r="76">
          <cell r="E76">
            <v>3</v>
          </cell>
          <cell r="F76">
            <v>0</v>
          </cell>
          <cell r="G76">
            <v>1</v>
          </cell>
          <cell r="H76">
            <v>0</v>
          </cell>
          <cell r="I76">
            <v>0</v>
          </cell>
          <cell r="J76">
            <v>0</v>
          </cell>
          <cell r="K76">
            <v>0</v>
          </cell>
          <cell r="L76">
            <v>0</v>
          </cell>
          <cell r="M76">
            <v>1</v>
          </cell>
          <cell r="N76">
            <v>0</v>
          </cell>
          <cell r="O76">
            <v>0</v>
          </cell>
          <cell r="P76">
            <v>0</v>
          </cell>
          <cell r="Q76">
            <v>0</v>
          </cell>
          <cell r="R76">
            <v>0</v>
          </cell>
          <cell r="S76">
            <v>3</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8</v>
          </cell>
        </row>
        <row r="77">
          <cell r="E77">
            <v>10</v>
          </cell>
          <cell r="F77">
            <v>0</v>
          </cell>
          <cell r="G77">
            <v>0</v>
          </cell>
          <cell r="H77">
            <v>0</v>
          </cell>
          <cell r="I77">
            <v>0</v>
          </cell>
          <cell r="J77">
            <v>0</v>
          </cell>
          <cell r="K77">
            <v>0</v>
          </cell>
          <cell r="L77">
            <v>0</v>
          </cell>
          <cell r="M77">
            <v>0</v>
          </cell>
          <cell r="N77">
            <v>0</v>
          </cell>
          <cell r="O77">
            <v>0</v>
          </cell>
          <cell r="P77">
            <v>0</v>
          </cell>
          <cell r="Q77">
            <v>0</v>
          </cell>
          <cell r="R77">
            <v>0</v>
          </cell>
          <cell r="S77">
            <v>12</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1</v>
          </cell>
          <cell r="AI77">
            <v>0</v>
          </cell>
          <cell r="AJ77">
            <v>0</v>
          </cell>
          <cell r="AK77">
            <v>0</v>
          </cell>
          <cell r="AL77">
            <v>0</v>
          </cell>
          <cell r="AM77">
            <v>0</v>
          </cell>
          <cell r="AN77">
            <v>0</v>
          </cell>
          <cell r="AO77">
            <v>0</v>
          </cell>
          <cell r="AP77">
            <v>0</v>
          </cell>
          <cell r="AQ77">
            <v>0</v>
          </cell>
          <cell r="AR77">
            <v>23</v>
          </cell>
        </row>
        <row r="78">
          <cell r="E78">
            <v>5</v>
          </cell>
          <cell r="F78">
            <v>0</v>
          </cell>
          <cell r="G78">
            <v>0</v>
          </cell>
          <cell r="H78">
            <v>1</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1</v>
          </cell>
          <cell r="AR78">
            <v>7</v>
          </cell>
        </row>
        <row r="79">
          <cell r="E79">
            <v>3</v>
          </cell>
          <cell r="F79">
            <v>2</v>
          </cell>
          <cell r="G79">
            <v>2</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7</v>
          </cell>
        </row>
        <row r="80">
          <cell r="E80">
            <v>273</v>
          </cell>
          <cell r="F80">
            <v>5</v>
          </cell>
          <cell r="G80">
            <v>345</v>
          </cell>
          <cell r="H80">
            <v>33</v>
          </cell>
          <cell r="I80">
            <v>21</v>
          </cell>
          <cell r="J80">
            <v>1</v>
          </cell>
          <cell r="K80">
            <v>3</v>
          </cell>
          <cell r="L80">
            <v>2</v>
          </cell>
          <cell r="M80">
            <v>2</v>
          </cell>
          <cell r="N80">
            <v>3</v>
          </cell>
          <cell r="O80">
            <v>62</v>
          </cell>
          <cell r="P80">
            <v>231</v>
          </cell>
          <cell r="Q80">
            <v>0</v>
          </cell>
          <cell r="R80">
            <v>3</v>
          </cell>
          <cell r="S80">
            <v>41</v>
          </cell>
          <cell r="T80">
            <v>0</v>
          </cell>
          <cell r="U80">
            <v>1</v>
          </cell>
          <cell r="V80">
            <v>1</v>
          </cell>
          <cell r="W80">
            <v>5</v>
          </cell>
          <cell r="X80">
            <v>0</v>
          </cell>
          <cell r="Y80">
            <v>0</v>
          </cell>
          <cell r="Z80">
            <v>2</v>
          </cell>
          <cell r="AA80">
            <v>0</v>
          </cell>
          <cell r="AB80">
            <v>0</v>
          </cell>
          <cell r="AC80">
            <v>1</v>
          </cell>
          <cell r="AD80">
            <v>0</v>
          </cell>
          <cell r="AE80">
            <v>0</v>
          </cell>
          <cell r="AF80">
            <v>0</v>
          </cell>
          <cell r="AG80">
            <v>4</v>
          </cell>
          <cell r="AH80">
            <v>3</v>
          </cell>
          <cell r="AI80">
            <v>1</v>
          </cell>
          <cell r="AJ80">
            <v>0</v>
          </cell>
          <cell r="AK80">
            <v>0</v>
          </cell>
          <cell r="AL80">
            <v>0</v>
          </cell>
          <cell r="AM80">
            <v>0</v>
          </cell>
          <cell r="AN80">
            <v>0</v>
          </cell>
          <cell r="AO80">
            <v>0</v>
          </cell>
          <cell r="AP80">
            <v>0</v>
          </cell>
          <cell r="AQ80">
            <v>22</v>
          </cell>
          <cell r="AR80">
            <v>1065</v>
          </cell>
        </row>
        <row r="81">
          <cell r="E81">
            <v>26</v>
          </cell>
          <cell r="F81">
            <v>0</v>
          </cell>
          <cell r="G81">
            <v>10</v>
          </cell>
          <cell r="H81">
            <v>2</v>
          </cell>
          <cell r="I81">
            <v>0</v>
          </cell>
          <cell r="J81">
            <v>0</v>
          </cell>
          <cell r="K81">
            <v>0</v>
          </cell>
          <cell r="L81">
            <v>0</v>
          </cell>
          <cell r="M81">
            <v>1</v>
          </cell>
          <cell r="N81">
            <v>0</v>
          </cell>
          <cell r="O81">
            <v>1</v>
          </cell>
          <cell r="P81">
            <v>15</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4</v>
          </cell>
          <cell r="AR81">
            <v>59</v>
          </cell>
        </row>
        <row r="82">
          <cell r="E82">
            <v>10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10</v>
          </cell>
        </row>
        <row r="83">
          <cell r="E83">
            <v>12</v>
          </cell>
          <cell r="F83">
            <v>0</v>
          </cell>
          <cell r="G83">
            <v>6</v>
          </cell>
          <cell r="H83">
            <v>1</v>
          </cell>
          <cell r="I83">
            <v>0</v>
          </cell>
          <cell r="J83">
            <v>0</v>
          </cell>
          <cell r="K83">
            <v>0</v>
          </cell>
          <cell r="L83">
            <v>0</v>
          </cell>
          <cell r="M83">
            <v>0</v>
          </cell>
          <cell r="N83">
            <v>0</v>
          </cell>
          <cell r="O83">
            <v>0</v>
          </cell>
          <cell r="P83">
            <v>0</v>
          </cell>
          <cell r="Q83">
            <v>0</v>
          </cell>
          <cell r="R83">
            <v>0</v>
          </cell>
          <cell r="S83">
            <v>1</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20</v>
          </cell>
        </row>
        <row r="84">
          <cell r="E84">
            <v>1</v>
          </cell>
          <cell r="F84">
            <v>0</v>
          </cell>
          <cell r="G84">
            <v>3</v>
          </cell>
          <cell r="H84">
            <v>2</v>
          </cell>
          <cell r="I84">
            <v>0</v>
          </cell>
          <cell r="J84">
            <v>0</v>
          </cell>
          <cell r="K84">
            <v>0</v>
          </cell>
          <cell r="L84">
            <v>0</v>
          </cell>
          <cell r="M84">
            <v>0</v>
          </cell>
          <cell r="N84">
            <v>0</v>
          </cell>
          <cell r="O84">
            <v>0</v>
          </cell>
          <cell r="P84">
            <v>0</v>
          </cell>
          <cell r="Q84">
            <v>0</v>
          </cell>
          <cell r="R84">
            <v>0</v>
          </cell>
          <cell r="S84">
            <v>6</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6</v>
          </cell>
          <cell r="AR84">
            <v>18</v>
          </cell>
        </row>
        <row r="85">
          <cell r="E85">
            <v>20</v>
          </cell>
          <cell r="F85">
            <v>0</v>
          </cell>
          <cell r="G85">
            <v>10</v>
          </cell>
          <cell r="H85">
            <v>6</v>
          </cell>
          <cell r="I85">
            <v>0</v>
          </cell>
          <cell r="J85">
            <v>0</v>
          </cell>
          <cell r="K85">
            <v>0</v>
          </cell>
          <cell r="L85">
            <v>0</v>
          </cell>
          <cell r="M85">
            <v>0</v>
          </cell>
          <cell r="N85">
            <v>0</v>
          </cell>
          <cell r="O85">
            <v>0</v>
          </cell>
          <cell r="P85">
            <v>6</v>
          </cell>
          <cell r="Q85">
            <v>0</v>
          </cell>
          <cell r="R85">
            <v>0</v>
          </cell>
          <cell r="S85">
            <v>2</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44</v>
          </cell>
        </row>
        <row r="86">
          <cell r="E86">
            <v>46</v>
          </cell>
          <cell r="F86">
            <v>0</v>
          </cell>
          <cell r="G86">
            <v>12</v>
          </cell>
          <cell r="H86">
            <v>7</v>
          </cell>
          <cell r="I86">
            <v>0</v>
          </cell>
          <cell r="J86">
            <v>0</v>
          </cell>
          <cell r="K86">
            <v>0</v>
          </cell>
          <cell r="L86">
            <v>0</v>
          </cell>
          <cell r="M86">
            <v>0</v>
          </cell>
          <cell r="N86">
            <v>0</v>
          </cell>
          <cell r="O86">
            <v>4</v>
          </cell>
          <cell r="P86">
            <v>4</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1</v>
          </cell>
          <cell r="AH86">
            <v>0</v>
          </cell>
          <cell r="AI86">
            <v>0</v>
          </cell>
          <cell r="AJ86">
            <v>0</v>
          </cell>
          <cell r="AK86">
            <v>0</v>
          </cell>
          <cell r="AL86">
            <v>0</v>
          </cell>
          <cell r="AM86">
            <v>0</v>
          </cell>
          <cell r="AN86">
            <v>0</v>
          </cell>
          <cell r="AO86">
            <v>0</v>
          </cell>
          <cell r="AP86">
            <v>0</v>
          </cell>
          <cell r="AQ86">
            <v>1</v>
          </cell>
          <cell r="AR86">
            <v>75</v>
          </cell>
        </row>
        <row r="87">
          <cell r="E87">
            <v>18</v>
          </cell>
          <cell r="F87">
            <v>0</v>
          </cell>
          <cell r="G87">
            <v>4</v>
          </cell>
          <cell r="H87">
            <v>0</v>
          </cell>
          <cell r="I87">
            <v>0</v>
          </cell>
          <cell r="J87">
            <v>1</v>
          </cell>
          <cell r="K87">
            <v>0</v>
          </cell>
          <cell r="L87">
            <v>0</v>
          </cell>
          <cell r="M87">
            <v>0</v>
          </cell>
          <cell r="N87">
            <v>0</v>
          </cell>
          <cell r="O87">
            <v>0</v>
          </cell>
          <cell r="P87">
            <v>1</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24</v>
          </cell>
        </row>
        <row r="88">
          <cell r="E88">
            <v>69</v>
          </cell>
          <cell r="F88">
            <v>0</v>
          </cell>
          <cell r="G88">
            <v>0</v>
          </cell>
          <cell r="H88">
            <v>0</v>
          </cell>
          <cell r="I88">
            <v>0</v>
          </cell>
          <cell r="J88">
            <v>0</v>
          </cell>
          <cell r="K88">
            <v>0</v>
          </cell>
          <cell r="L88">
            <v>0</v>
          </cell>
          <cell r="M88">
            <v>0</v>
          </cell>
          <cell r="N88">
            <v>0</v>
          </cell>
          <cell r="O88">
            <v>0</v>
          </cell>
          <cell r="P88">
            <v>3</v>
          </cell>
          <cell r="Q88">
            <v>0</v>
          </cell>
          <cell r="R88">
            <v>0</v>
          </cell>
          <cell r="S88">
            <v>1</v>
          </cell>
          <cell r="T88">
            <v>0</v>
          </cell>
          <cell r="U88">
            <v>0</v>
          </cell>
          <cell r="V88">
            <v>0</v>
          </cell>
          <cell r="W88">
            <v>0</v>
          </cell>
          <cell r="X88">
            <v>0</v>
          </cell>
          <cell r="Y88">
            <v>0</v>
          </cell>
          <cell r="Z88">
            <v>0</v>
          </cell>
          <cell r="AA88">
            <v>0</v>
          </cell>
          <cell r="AB88">
            <v>0</v>
          </cell>
          <cell r="AC88">
            <v>0</v>
          </cell>
          <cell r="AD88">
            <v>0</v>
          </cell>
          <cell r="AE88">
            <v>0</v>
          </cell>
          <cell r="AF88">
            <v>0</v>
          </cell>
          <cell r="AG88">
            <v>1</v>
          </cell>
          <cell r="AH88">
            <v>0</v>
          </cell>
          <cell r="AI88">
            <v>0</v>
          </cell>
          <cell r="AJ88">
            <v>0</v>
          </cell>
          <cell r="AK88">
            <v>0</v>
          </cell>
          <cell r="AL88">
            <v>0</v>
          </cell>
          <cell r="AM88">
            <v>0</v>
          </cell>
          <cell r="AN88">
            <v>0</v>
          </cell>
          <cell r="AO88">
            <v>0</v>
          </cell>
          <cell r="AP88">
            <v>0</v>
          </cell>
          <cell r="AQ88">
            <v>1</v>
          </cell>
          <cell r="AR88">
            <v>75</v>
          </cell>
        </row>
        <row r="89">
          <cell r="E89">
            <v>166</v>
          </cell>
          <cell r="F89">
            <v>7</v>
          </cell>
          <cell r="G89">
            <v>211</v>
          </cell>
          <cell r="H89">
            <v>111</v>
          </cell>
          <cell r="I89">
            <v>16</v>
          </cell>
          <cell r="J89">
            <v>98</v>
          </cell>
          <cell r="K89">
            <v>0</v>
          </cell>
          <cell r="L89">
            <v>2</v>
          </cell>
          <cell r="M89">
            <v>12</v>
          </cell>
          <cell r="N89">
            <v>4</v>
          </cell>
          <cell r="O89">
            <v>105</v>
          </cell>
          <cell r="P89">
            <v>120</v>
          </cell>
          <cell r="Q89">
            <v>303</v>
          </cell>
          <cell r="R89">
            <v>1</v>
          </cell>
          <cell r="S89">
            <v>45</v>
          </cell>
          <cell r="T89">
            <v>208</v>
          </cell>
          <cell r="U89">
            <v>0</v>
          </cell>
          <cell r="V89">
            <v>0</v>
          </cell>
          <cell r="W89">
            <v>0</v>
          </cell>
          <cell r="X89">
            <v>0</v>
          </cell>
          <cell r="Y89">
            <v>0</v>
          </cell>
          <cell r="Z89">
            <v>0</v>
          </cell>
          <cell r="AA89">
            <v>1</v>
          </cell>
          <cell r="AB89">
            <v>0</v>
          </cell>
          <cell r="AC89">
            <v>0</v>
          </cell>
          <cell r="AD89">
            <v>0</v>
          </cell>
          <cell r="AE89">
            <v>0</v>
          </cell>
          <cell r="AF89">
            <v>0</v>
          </cell>
          <cell r="AG89">
            <v>50</v>
          </cell>
          <cell r="AH89">
            <v>25</v>
          </cell>
          <cell r="AI89">
            <v>1</v>
          </cell>
          <cell r="AJ89">
            <v>25</v>
          </cell>
          <cell r="AK89">
            <v>6</v>
          </cell>
          <cell r="AL89">
            <v>0</v>
          </cell>
          <cell r="AM89">
            <v>0</v>
          </cell>
          <cell r="AN89">
            <v>0</v>
          </cell>
          <cell r="AO89">
            <v>0</v>
          </cell>
          <cell r="AP89">
            <v>0</v>
          </cell>
          <cell r="AQ89">
            <v>79</v>
          </cell>
          <cell r="AR89">
            <v>1596</v>
          </cell>
        </row>
        <row r="90">
          <cell r="E90">
            <v>38</v>
          </cell>
          <cell r="F90">
            <v>6</v>
          </cell>
          <cell r="G90">
            <v>52</v>
          </cell>
          <cell r="H90">
            <v>41</v>
          </cell>
          <cell r="I90">
            <v>2</v>
          </cell>
          <cell r="J90">
            <v>72</v>
          </cell>
          <cell r="K90">
            <v>1</v>
          </cell>
          <cell r="L90">
            <v>0</v>
          </cell>
          <cell r="M90">
            <v>6</v>
          </cell>
          <cell r="N90">
            <v>3</v>
          </cell>
          <cell r="O90">
            <v>52</v>
          </cell>
          <cell r="P90">
            <v>48</v>
          </cell>
          <cell r="Q90">
            <v>75</v>
          </cell>
          <cell r="R90">
            <v>4</v>
          </cell>
          <cell r="S90">
            <v>35</v>
          </cell>
          <cell r="T90">
            <v>78</v>
          </cell>
          <cell r="U90">
            <v>0</v>
          </cell>
          <cell r="V90">
            <v>0</v>
          </cell>
          <cell r="W90">
            <v>0</v>
          </cell>
          <cell r="X90">
            <v>0</v>
          </cell>
          <cell r="Y90">
            <v>0</v>
          </cell>
          <cell r="Z90">
            <v>1</v>
          </cell>
          <cell r="AA90">
            <v>0</v>
          </cell>
          <cell r="AB90">
            <v>2</v>
          </cell>
          <cell r="AC90">
            <v>0</v>
          </cell>
          <cell r="AD90">
            <v>0</v>
          </cell>
          <cell r="AE90">
            <v>0</v>
          </cell>
          <cell r="AF90">
            <v>0</v>
          </cell>
          <cell r="AG90">
            <v>19</v>
          </cell>
          <cell r="AH90">
            <v>24</v>
          </cell>
          <cell r="AI90">
            <v>0</v>
          </cell>
          <cell r="AJ90">
            <v>25</v>
          </cell>
          <cell r="AK90">
            <v>17</v>
          </cell>
          <cell r="AL90">
            <v>0</v>
          </cell>
          <cell r="AM90">
            <v>0</v>
          </cell>
          <cell r="AN90">
            <v>0</v>
          </cell>
          <cell r="AO90">
            <v>0</v>
          </cell>
          <cell r="AP90">
            <v>0</v>
          </cell>
          <cell r="AQ90">
            <v>22</v>
          </cell>
          <cell r="AR90">
            <v>623</v>
          </cell>
        </row>
        <row r="91">
          <cell r="E91">
            <v>58</v>
          </cell>
          <cell r="F91">
            <v>0</v>
          </cell>
          <cell r="G91">
            <v>45</v>
          </cell>
          <cell r="H91">
            <v>25</v>
          </cell>
          <cell r="I91">
            <v>7</v>
          </cell>
          <cell r="J91">
            <v>14</v>
          </cell>
          <cell r="K91">
            <v>0</v>
          </cell>
          <cell r="L91">
            <v>0</v>
          </cell>
          <cell r="M91">
            <v>15</v>
          </cell>
          <cell r="N91">
            <v>1</v>
          </cell>
          <cell r="O91">
            <v>11</v>
          </cell>
          <cell r="P91">
            <v>40</v>
          </cell>
          <cell r="Q91">
            <v>41</v>
          </cell>
          <cell r="R91">
            <v>56</v>
          </cell>
          <cell r="S91">
            <v>18</v>
          </cell>
          <cell r="T91">
            <v>21</v>
          </cell>
          <cell r="U91">
            <v>0</v>
          </cell>
          <cell r="V91">
            <v>0</v>
          </cell>
          <cell r="W91">
            <v>0</v>
          </cell>
          <cell r="X91">
            <v>0</v>
          </cell>
          <cell r="Y91">
            <v>0</v>
          </cell>
          <cell r="Z91">
            <v>0</v>
          </cell>
          <cell r="AA91">
            <v>0</v>
          </cell>
          <cell r="AB91">
            <v>0</v>
          </cell>
          <cell r="AC91">
            <v>0</v>
          </cell>
          <cell r="AD91">
            <v>0</v>
          </cell>
          <cell r="AE91">
            <v>0</v>
          </cell>
          <cell r="AF91">
            <v>0</v>
          </cell>
          <cell r="AG91">
            <v>44</v>
          </cell>
          <cell r="AH91">
            <v>45</v>
          </cell>
          <cell r="AI91">
            <v>0</v>
          </cell>
          <cell r="AJ91">
            <v>14</v>
          </cell>
          <cell r="AK91">
            <v>2</v>
          </cell>
          <cell r="AL91">
            <v>1</v>
          </cell>
          <cell r="AM91">
            <v>0</v>
          </cell>
          <cell r="AN91">
            <v>0</v>
          </cell>
          <cell r="AO91">
            <v>0</v>
          </cell>
          <cell r="AP91">
            <v>0</v>
          </cell>
          <cell r="AQ91">
            <v>12</v>
          </cell>
          <cell r="AR91">
            <v>470</v>
          </cell>
        </row>
        <row r="92">
          <cell r="E92">
            <v>0</v>
          </cell>
          <cell r="F92">
            <v>0</v>
          </cell>
          <cell r="G92">
            <v>2</v>
          </cell>
          <cell r="H92">
            <v>8</v>
          </cell>
          <cell r="I92">
            <v>0</v>
          </cell>
          <cell r="J92">
            <v>9</v>
          </cell>
          <cell r="K92">
            <v>1</v>
          </cell>
          <cell r="L92">
            <v>0</v>
          </cell>
          <cell r="M92">
            <v>1</v>
          </cell>
          <cell r="N92">
            <v>0</v>
          </cell>
          <cell r="O92">
            <v>1</v>
          </cell>
          <cell r="P92">
            <v>15</v>
          </cell>
          <cell r="Q92">
            <v>13</v>
          </cell>
          <cell r="R92">
            <v>1</v>
          </cell>
          <cell r="S92">
            <v>0</v>
          </cell>
          <cell r="T92">
            <v>22</v>
          </cell>
          <cell r="U92">
            <v>0</v>
          </cell>
          <cell r="V92">
            <v>0</v>
          </cell>
          <cell r="W92">
            <v>0</v>
          </cell>
          <cell r="X92">
            <v>0</v>
          </cell>
          <cell r="Y92">
            <v>0</v>
          </cell>
          <cell r="Z92">
            <v>0</v>
          </cell>
          <cell r="AA92">
            <v>0</v>
          </cell>
          <cell r="AB92">
            <v>0</v>
          </cell>
          <cell r="AC92">
            <v>0</v>
          </cell>
          <cell r="AD92">
            <v>0</v>
          </cell>
          <cell r="AE92">
            <v>0</v>
          </cell>
          <cell r="AF92">
            <v>0</v>
          </cell>
          <cell r="AG92">
            <v>6</v>
          </cell>
          <cell r="AH92">
            <v>1</v>
          </cell>
          <cell r="AI92">
            <v>0</v>
          </cell>
          <cell r="AJ92">
            <v>0</v>
          </cell>
          <cell r="AK92">
            <v>0</v>
          </cell>
          <cell r="AL92">
            <v>0</v>
          </cell>
          <cell r="AM92">
            <v>0</v>
          </cell>
          <cell r="AN92">
            <v>0</v>
          </cell>
          <cell r="AO92">
            <v>0</v>
          </cell>
          <cell r="AP92">
            <v>0</v>
          </cell>
          <cell r="AQ92">
            <v>1</v>
          </cell>
          <cell r="AR92">
            <v>81</v>
          </cell>
        </row>
        <row r="93">
          <cell r="E93">
            <v>44</v>
          </cell>
          <cell r="F93">
            <v>3</v>
          </cell>
          <cell r="G93">
            <v>156</v>
          </cell>
          <cell r="H93">
            <v>268</v>
          </cell>
          <cell r="I93">
            <v>14</v>
          </cell>
          <cell r="J93">
            <v>272</v>
          </cell>
          <cell r="K93">
            <v>7</v>
          </cell>
          <cell r="L93">
            <v>3</v>
          </cell>
          <cell r="M93">
            <v>19</v>
          </cell>
          <cell r="N93">
            <v>2</v>
          </cell>
          <cell r="O93">
            <v>35</v>
          </cell>
          <cell r="P93">
            <v>127</v>
          </cell>
          <cell r="Q93">
            <v>131</v>
          </cell>
          <cell r="R93">
            <v>2</v>
          </cell>
          <cell r="S93">
            <v>12</v>
          </cell>
          <cell r="T93">
            <v>92</v>
          </cell>
          <cell r="U93">
            <v>2</v>
          </cell>
          <cell r="V93">
            <v>2</v>
          </cell>
          <cell r="W93">
            <v>0</v>
          </cell>
          <cell r="X93">
            <v>0</v>
          </cell>
          <cell r="Y93">
            <v>0</v>
          </cell>
          <cell r="Z93">
            <v>0</v>
          </cell>
          <cell r="AA93">
            <v>1</v>
          </cell>
          <cell r="AB93">
            <v>0</v>
          </cell>
          <cell r="AC93">
            <v>0</v>
          </cell>
          <cell r="AD93">
            <v>0</v>
          </cell>
          <cell r="AE93">
            <v>0</v>
          </cell>
          <cell r="AF93">
            <v>0</v>
          </cell>
          <cell r="AG93">
            <v>88</v>
          </cell>
          <cell r="AH93">
            <v>125</v>
          </cell>
          <cell r="AI93">
            <v>3</v>
          </cell>
          <cell r="AJ93">
            <v>1</v>
          </cell>
          <cell r="AK93">
            <v>0</v>
          </cell>
          <cell r="AL93">
            <v>0</v>
          </cell>
          <cell r="AM93">
            <v>0</v>
          </cell>
          <cell r="AN93">
            <v>0</v>
          </cell>
          <cell r="AO93">
            <v>0</v>
          </cell>
          <cell r="AP93">
            <v>0</v>
          </cell>
          <cell r="AQ93">
            <v>58</v>
          </cell>
          <cell r="AR93">
            <v>1467</v>
          </cell>
        </row>
        <row r="94">
          <cell r="E94">
            <v>2</v>
          </cell>
          <cell r="F94">
            <v>0</v>
          </cell>
          <cell r="G94">
            <v>38</v>
          </cell>
          <cell r="H94">
            <v>61</v>
          </cell>
          <cell r="I94">
            <v>7</v>
          </cell>
          <cell r="J94">
            <v>58</v>
          </cell>
          <cell r="K94">
            <v>0</v>
          </cell>
          <cell r="L94">
            <v>0</v>
          </cell>
          <cell r="M94">
            <v>6</v>
          </cell>
          <cell r="N94">
            <v>1</v>
          </cell>
          <cell r="O94">
            <v>19</v>
          </cell>
          <cell r="P94">
            <v>98</v>
          </cell>
          <cell r="Q94">
            <v>221</v>
          </cell>
          <cell r="R94">
            <v>1</v>
          </cell>
          <cell r="S94">
            <v>0</v>
          </cell>
          <cell r="T94">
            <v>138</v>
          </cell>
          <cell r="U94">
            <v>1</v>
          </cell>
          <cell r="V94">
            <v>0</v>
          </cell>
          <cell r="W94">
            <v>0</v>
          </cell>
          <cell r="X94">
            <v>0</v>
          </cell>
          <cell r="Y94">
            <v>0</v>
          </cell>
          <cell r="Z94">
            <v>0</v>
          </cell>
          <cell r="AA94">
            <v>0</v>
          </cell>
          <cell r="AB94">
            <v>0</v>
          </cell>
          <cell r="AC94">
            <v>0</v>
          </cell>
          <cell r="AD94">
            <v>0</v>
          </cell>
          <cell r="AE94">
            <v>0</v>
          </cell>
          <cell r="AF94">
            <v>0</v>
          </cell>
          <cell r="AG94">
            <v>34</v>
          </cell>
          <cell r="AH94">
            <v>41</v>
          </cell>
          <cell r="AI94">
            <v>0</v>
          </cell>
          <cell r="AJ94">
            <v>18</v>
          </cell>
          <cell r="AK94">
            <v>9</v>
          </cell>
          <cell r="AL94">
            <v>0</v>
          </cell>
          <cell r="AM94">
            <v>0</v>
          </cell>
          <cell r="AN94">
            <v>0</v>
          </cell>
          <cell r="AO94">
            <v>0</v>
          </cell>
          <cell r="AP94">
            <v>0</v>
          </cell>
          <cell r="AQ94">
            <v>15</v>
          </cell>
          <cell r="AR94">
            <v>768</v>
          </cell>
        </row>
        <row r="95">
          <cell r="E95">
            <v>29</v>
          </cell>
          <cell r="F95">
            <v>6</v>
          </cell>
          <cell r="G95">
            <v>130</v>
          </cell>
          <cell r="H95">
            <v>151</v>
          </cell>
          <cell r="I95">
            <v>10</v>
          </cell>
          <cell r="J95">
            <v>242</v>
          </cell>
          <cell r="K95">
            <v>4</v>
          </cell>
          <cell r="L95">
            <v>1</v>
          </cell>
          <cell r="M95">
            <v>24</v>
          </cell>
          <cell r="N95">
            <v>5</v>
          </cell>
          <cell r="O95">
            <v>108</v>
          </cell>
          <cell r="P95">
            <v>75</v>
          </cell>
          <cell r="Q95">
            <v>277</v>
          </cell>
          <cell r="R95">
            <v>2</v>
          </cell>
          <cell r="S95">
            <v>2</v>
          </cell>
          <cell r="T95">
            <v>221</v>
          </cell>
          <cell r="U95">
            <v>1</v>
          </cell>
          <cell r="V95">
            <v>0</v>
          </cell>
          <cell r="W95">
            <v>0</v>
          </cell>
          <cell r="X95">
            <v>0</v>
          </cell>
          <cell r="Y95">
            <v>0</v>
          </cell>
          <cell r="Z95">
            <v>0</v>
          </cell>
          <cell r="AA95">
            <v>0</v>
          </cell>
          <cell r="AB95">
            <v>0</v>
          </cell>
          <cell r="AC95">
            <v>0</v>
          </cell>
          <cell r="AD95">
            <v>0</v>
          </cell>
          <cell r="AE95">
            <v>0</v>
          </cell>
          <cell r="AF95">
            <v>0</v>
          </cell>
          <cell r="AG95">
            <v>102</v>
          </cell>
          <cell r="AH95">
            <v>83</v>
          </cell>
          <cell r="AI95">
            <v>4</v>
          </cell>
          <cell r="AJ95">
            <v>0</v>
          </cell>
          <cell r="AK95">
            <v>1</v>
          </cell>
          <cell r="AL95">
            <v>0</v>
          </cell>
          <cell r="AM95">
            <v>0</v>
          </cell>
          <cell r="AN95">
            <v>0</v>
          </cell>
          <cell r="AO95">
            <v>0</v>
          </cell>
          <cell r="AP95">
            <v>0</v>
          </cell>
          <cell r="AQ95">
            <v>23</v>
          </cell>
          <cell r="AR95">
            <v>1501</v>
          </cell>
        </row>
        <row r="96">
          <cell r="E96">
            <v>95</v>
          </cell>
          <cell r="F96">
            <v>4</v>
          </cell>
          <cell r="G96">
            <v>110</v>
          </cell>
          <cell r="H96">
            <v>99</v>
          </cell>
          <cell r="I96">
            <v>2</v>
          </cell>
          <cell r="J96">
            <v>55</v>
          </cell>
          <cell r="K96">
            <v>0</v>
          </cell>
          <cell r="L96">
            <v>0</v>
          </cell>
          <cell r="M96">
            <v>0</v>
          </cell>
          <cell r="N96">
            <v>0</v>
          </cell>
          <cell r="O96">
            <v>131</v>
          </cell>
          <cell r="P96">
            <v>2</v>
          </cell>
          <cell r="Q96">
            <v>172</v>
          </cell>
          <cell r="R96">
            <v>0</v>
          </cell>
          <cell r="S96">
            <v>0</v>
          </cell>
          <cell r="T96">
            <v>137</v>
          </cell>
          <cell r="U96">
            <v>0</v>
          </cell>
          <cell r="V96">
            <v>0</v>
          </cell>
          <cell r="W96">
            <v>0</v>
          </cell>
          <cell r="X96">
            <v>0</v>
          </cell>
          <cell r="Y96">
            <v>0</v>
          </cell>
          <cell r="Z96">
            <v>0</v>
          </cell>
          <cell r="AA96">
            <v>0</v>
          </cell>
          <cell r="AB96">
            <v>0</v>
          </cell>
          <cell r="AC96">
            <v>0</v>
          </cell>
          <cell r="AD96">
            <v>0</v>
          </cell>
          <cell r="AE96">
            <v>0</v>
          </cell>
          <cell r="AF96">
            <v>0</v>
          </cell>
          <cell r="AG96">
            <v>43</v>
          </cell>
          <cell r="AH96">
            <v>83</v>
          </cell>
          <cell r="AI96">
            <v>3</v>
          </cell>
          <cell r="AJ96">
            <v>0</v>
          </cell>
          <cell r="AK96">
            <v>1</v>
          </cell>
          <cell r="AL96">
            <v>0</v>
          </cell>
          <cell r="AM96">
            <v>0</v>
          </cell>
          <cell r="AN96">
            <v>0</v>
          </cell>
          <cell r="AO96">
            <v>0</v>
          </cell>
          <cell r="AP96">
            <v>0</v>
          </cell>
          <cell r="AQ96">
            <v>20</v>
          </cell>
          <cell r="AR96">
            <v>957</v>
          </cell>
        </row>
        <row r="97">
          <cell r="E97">
            <v>13</v>
          </cell>
          <cell r="F97">
            <v>0</v>
          </cell>
          <cell r="G97">
            <v>7</v>
          </cell>
          <cell r="H97">
            <v>3</v>
          </cell>
          <cell r="I97">
            <v>0</v>
          </cell>
          <cell r="J97">
            <v>4</v>
          </cell>
          <cell r="K97">
            <v>0</v>
          </cell>
          <cell r="L97">
            <v>0</v>
          </cell>
          <cell r="M97">
            <v>0</v>
          </cell>
          <cell r="N97">
            <v>0</v>
          </cell>
          <cell r="O97">
            <v>19</v>
          </cell>
          <cell r="P97">
            <v>0</v>
          </cell>
          <cell r="Q97">
            <v>4</v>
          </cell>
          <cell r="R97">
            <v>0</v>
          </cell>
          <cell r="S97">
            <v>1</v>
          </cell>
          <cell r="T97">
            <v>7</v>
          </cell>
          <cell r="U97">
            <v>0</v>
          </cell>
          <cell r="V97">
            <v>0</v>
          </cell>
          <cell r="W97">
            <v>0</v>
          </cell>
          <cell r="X97">
            <v>0</v>
          </cell>
          <cell r="Y97">
            <v>0</v>
          </cell>
          <cell r="Z97">
            <v>0</v>
          </cell>
          <cell r="AA97">
            <v>0</v>
          </cell>
          <cell r="AB97">
            <v>0</v>
          </cell>
          <cell r="AC97">
            <v>0</v>
          </cell>
          <cell r="AD97">
            <v>0</v>
          </cell>
          <cell r="AE97">
            <v>0</v>
          </cell>
          <cell r="AF97">
            <v>0</v>
          </cell>
          <cell r="AG97">
            <v>2</v>
          </cell>
          <cell r="AH97">
            <v>2</v>
          </cell>
          <cell r="AI97">
            <v>1</v>
          </cell>
          <cell r="AJ97">
            <v>0</v>
          </cell>
          <cell r="AK97">
            <v>0</v>
          </cell>
          <cell r="AL97">
            <v>0</v>
          </cell>
          <cell r="AM97">
            <v>0</v>
          </cell>
          <cell r="AN97">
            <v>0</v>
          </cell>
          <cell r="AO97">
            <v>0</v>
          </cell>
          <cell r="AP97">
            <v>0</v>
          </cell>
          <cell r="AQ97">
            <v>4</v>
          </cell>
          <cell r="AR97">
            <v>67</v>
          </cell>
        </row>
        <row r="98">
          <cell r="E98">
            <v>0</v>
          </cell>
          <cell r="F98">
            <v>0</v>
          </cell>
          <cell r="G98">
            <v>1</v>
          </cell>
          <cell r="H98">
            <v>0</v>
          </cell>
          <cell r="I98">
            <v>0</v>
          </cell>
          <cell r="J98">
            <v>0</v>
          </cell>
          <cell r="K98">
            <v>0</v>
          </cell>
          <cell r="L98">
            <v>0</v>
          </cell>
          <cell r="M98">
            <v>0</v>
          </cell>
          <cell r="N98">
            <v>0</v>
          </cell>
          <cell r="O98">
            <v>0</v>
          </cell>
          <cell r="P98">
            <v>0</v>
          </cell>
          <cell r="Q98">
            <v>0</v>
          </cell>
          <cell r="R98">
            <v>0</v>
          </cell>
          <cell r="S98">
            <v>0</v>
          </cell>
          <cell r="T98">
            <v>1</v>
          </cell>
          <cell r="U98">
            <v>0</v>
          </cell>
          <cell r="V98">
            <v>0</v>
          </cell>
          <cell r="W98">
            <v>0</v>
          </cell>
          <cell r="X98">
            <v>0</v>
          </cell>
          <cell r="Y98">
            <v>0</v>
          </cell>
          <cell r="Z98">
            <v>0</v>
          </cell>
          <cell r="AA98">
            <v>0</v>
          </cell>
          <cell r="AB98">
            <v>0</v>
          </cell>
          <cell r="AC98">
            <v>0</v>
          </cell>
          <cell r="AD98">
            <v>0</v>
          </cell>
          <cell r="AE98">
            <v>0</v>
          </cell>
          <cell r="AF98">
            <v>0</v>
          </cell>
          <cell r="AG98">
            <v>1</v>
          </cell>
          <cell r="AH98">
            <v>0</v>
          </cell>
          <cell r="AI98">
            <v>0</v>
          </cell>
          <cell r="AJ98">
            <v>0</v>
          </cell>
          <cell r="AK98">
            <v>0</v>
          </cell>
          <cell r="AL98">
            <v>0</v>
          </cell>
          <cell r="AM98">
            <v>0</v>
          </cell>
          <cell r="AN98">
            <v>0</v>
          </cell>
          <cell r="AO98">
            <v>0</v>
          </cell>
          <cell r="AP98">
            <v>0</v>
          </cell>
          <cell r="AQ98">
            <v>0</v>
          </cell>
          <cell r="AR98">
            <v>3</v>
          </cell>
        </row>
        <row r="99">
          <cell r="E99">
            <v>1</v>
          </cell>
          <cell r="F99">
            <v>0</v>
          </cell>
          <cell r="G99">
            <v>0</v>
          </cell>
          <cell r="H99">
            <v>6</v>
          </cell>
          <cell r="I99">
            <v>0</v>
          </cell>
          <cell r="J99">
            <v>1</v>
          </cell>
          <cell r="K99">
            <v>0</v>
          </cell>
          <cell r="L99">
            <v>0</v>
          </cell>
          <cell r="M99">
            <v>0</v>
          </cell>
          <cell r="N99">
            <v>0</v>
          </cell>
          <cell r="O99">
            <v>1</v>
          </cell>
          <cell r="P99">
            <v>0</v>
          </cell>
          <cell r="Q99">
            <v>0</v>
          </cell>
          <cell r="R99">
            <v>0</v>
          </cell>
          <cell r="S99">
            <v>0</v>
          </cell>
          <cell r="T99">
            <v>0</v>
          </cell>
          <cell r="U99">
            <v>0</v>
          </cell>
          <cell r="V99">
            <v>1</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1</v>
          </cell>
          <cell r="AR99">
            <v>11</v>
          </cell>
        </row>
        <row r="100">
          <cell r="E100">
            <v>2</v>
          </cell>
          <cell r="F100">
            <v>1</v>
          </cell>
          <cell r="G100">
            <v>0</v>
          </cell>
          <cell r="H100">
            <v>0</v>
          </cell>
          <cell r="I100">
            <v>0</v>
          </cell>
          <cell r="J100">
            <v>0</v>
          </cell>
          <cell r="K100">
            <v>0</v>
          </cell>
          <cell r="L100">
            <v>0</v>
          </cell>
          <cell r="M100">
            <v>0</v>
          </cell>
          <cell r="N100">
            <v>0</v>
          </cell>
          <cell r="O100">
            <v>0</v>
          </cell>
          <cell r="P100">
            <v>0</v>
          </cell>
          <cell r="Q100">
            <v>0</v>
          </cell>
          <cell r="R100">
            <v>0</v>
          </cell>
          <cell r="S100">
            <v>1</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1</v>
          </cell>
          <cell r="AR100">
            <v>5</v>
          </cell>
        </row>
        <row r="101">
          <cell r="E101">
            <v>60</v>
          </cell>
          <cell r="F101">
            <v>8</v>
          </cell>
          <cell r="G101">
            <v>108</v>
          </cell>
          <cell r="H101">
            <v>19</v>
          </cell>
          <cell r="I101">
            <v>3</v>
          </cell>
          <cell r="J101">
            <v>13</v>
          </cell>
          <cell r="K101">
            <v>1</v>
          </cell>
          <cell r="L101">
            <v>3</v>
          </cell>
          <cell r="M101">
            <v>2</v>
          </cell>
          <cell r="N101">
            <v>1</v>
          </cell>
          <cell r="O101">
            <v>11</v>
          </cell>
          <cell r="P101">
            <v>57</v>
          </cell>
          <cell r="Q101">
            <v>32</v>
          </cell>
          <cell r="R101">
            <v>1</v>
          </cell>
          <cell r="S101">
            <v>17</v>
          </cell>
          <cell r="T101">
            <v>40</v>
          </cell>
          <cell r="U101">
            <v>2</v>
          </cell>
          <cell r="V101">
            <v>1</v>
          </cell>
          <cell r="W101">
            <v>0</v>
          </cell>
          <cell r="X101">
            <v>0</v>
          </cell>
          <cell r="Y101">
            <v>0</v>
          </cell>
          <cell r="Z101">
            <v>2</v>
          </cell>
          <cell r="AA101">
            <v>0</v>
          </cell>
          <cell r="AB101">
            <v>3</v>
          </cell>
          <cell r="AC101">
            <v>1</v>
          </cell>
          <cell r="AD101">
            <v>0</v>
          </cell>
          <cell r="AE101">
            <v>0</v>
          </cell>
          <cell r="AF101">
            <v>0</v>
          </cell>
          <cell r="AG101">
            <v>9</v>
          </cell>
          <cell r="AH101">
            <v>8</v>
          </cell>
          <cell r="AI101">
            <v>1</v>
          </cell>
          <cell r="AJ101">
            <v>22</v>
          </cell>
          <cell r="AK101">
            <v>5</v>
          </cell>
          <cell r="AL101">
            <v>0</v>
          </cell>
          <cell r="AM101">
            <v>0</v>
          </cell>
          <cell r="AN101">
            <v>0</v>
          </cell>
          <cell r="AO101">
            <v>0</v>
          </cell>
          <cell r="AP101">
            <v>0</v>
          </cell>
          <cell r="AQ101">
            <v>13</v>
          </cell>
          <cell r="AR101">
            <v>443</v>
          </cell>
        </row>
        <row r="102">
          <cell r="E102">
            <v>14</v>
          </cell>
          <cell r="F102">
            <v>0</v>
          </cell>
          <cell r="G102">
            <v>3</v>
          </cell>
          <cell r="H102">
            <v>0</v>
          </cell>
          <cell r="I102">
            <v>1</v>
          </cell>
          <cell r="J102">
            <v>0</v>
          </cell>
          <cell r="K102">
            <v>0</v>
          </cell>
          <cell r="L102">
            <v>0</v>
          </cell>
          <cell r="M102">
            <v>0</v>
          </cell>
          <cell r="N102">
            <v>0</v>
          </cell>
          <cell r="O102">
            <v>1</v>
          </cell>
          <cell r="P102">
            <v>3</v>
          </cell>
          <cell r="Q102">
            <v>0</v>
          </cell>
          <cell r="R102">
            <v>0</v>
          </cell>
          <cell r="S102">
            <v>1</v>
          </cell>
          <cell r="T102">
            <v>0</v>
          </cell>
          <cell r="U102">
            <v>0</v>
          </cell>
          <cell r="V102">
            <v>1</v>
          </cell>
          <cell r="W102">
            <v>0</v>
          </cell>
          <cell r="X102">
            <v>0</v>
          </cell>
          <cell r="Y102">
            <v>0</v>
          </cell>
          <cell r="Z102">
            <v>1</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2</v>
          </cell>
          <cell r="AR102">
            <v>27</v>
          </cell>
        </row>
        <row r="103">
          <cell r="E103">
            <v>578</v>
          </cell>
          <cell r="F103">
            <v>7</v>
          </cell>
          <cell r="G103">
            <v>435</v>
          </cell>
          <cell r="H103">
            <v>195</v>
          </cell>
          <cell r="I103">
            <v>24</v>
          </cell>
          <cell r="J103">
            <v>98</v>
          </cell>
          <cell r="K103">
            <v>10</v>
          </cell>
          <cell r="L103">
            <v>1</v>
          </cell>
          <cell r="M103">
            <v>32</v>
          </cell>
          <cell r="N103">
            <v>2</v>
          </cell>
          <cell r="O103">
            <v>109</v>
          </cell>
          <cell r="P103">
            <v>6</v>
          </cell>
          <cell r="Q103">
            <v>0</v>
          </cell>
          <cell r="R103">
            <v>2</v>
          </cell>
          <cell r="S103">
            <v>6</v>
          </cell>
          <cell r="T103">
            <v>0</v>
          </cell>
          <cell r="U103">
            <v>2</v>
          </cell>
          <cell r="V103">
            <v>14</v>
          </cell>
          <cell r="W103">
            <v>0</v>
          </cell>
          <cell r="X103">
            <v>0</v>
          </cell>
          <cell r="Y103">
            <v>0</v>
          </cell>
          <cell r="Z103">
            <v>0</v>
          </cell>
          <cell r="AA103">
            <v>1</v>
          </cell>
          <cell r="AB103">
            <v>0</v>
          </cell>
          <cell r="AC103">
            <v>5</v>
          </cell>
          <cell r="AD103">
            <v>0</v>
          </cell>
          <cell r="AE103">
            <v>0</v>
          </cell>
          <cell r="AF103">
            <v>0</v>
          </cell>
          <cell r="AG103">
            <v>117</v>
          </cell>
          <cell r="AH103">
            <v>106</v>
          </cell>
          <cell r="AI103">
            <v>2</v>
          </cell>
          <cell r="AJ103">
            <v>6</v>
          </cell>
          <cell r="AK103">
            <v>1</v>
          </cell>
          <cell r="AL103">
            <v>0</v>
          </cell>
          <cell r="AM103">
            <v>0</v>
          </cell>
          <cell r="AN103">
            <v>0</v>
          </cell>
          <cell r="AO103">
            <v>0</v>
          </cell>
          <cell r="AP103">
            <v>0</v>
          </cell>
          <cell r="AQ103">
            <v>69</v>
          </cell>
          <cell r="AR103">
            <v>1828</v>
          </cell>
        </row>
        <row r="104">
          <cell r="E104">
            <v>3</v>
          </cell>
          <cell r="F104">
            <v>0</v>
          </cell>
          <cell r="G104">
            <v>2</v>
          </cell>
          <cell r="H104">
            <v>0</v>
          </cell>
          <cell r="I104">
            <v>0</v>
          </cell>
          <cell r="J104">
            <v>0</v>
          </cell>
          <cell r="K104">
            <v>0</v>
          </cell>
          <cell r="L104">
            <v>0</v>
          </cell>
          <cell r="M104">
            <v>0</v>
          </cell>
          <cell r="N104">
            <v>0</v>
          </cell>
          <cell r="O104">
            <v>2</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7</v>
          </cell>
        </row>
        <row r="105">
          <cell r="E105">
            <v>6</v>
          </cell>
          <cell r="F105">
            <v>0</v>
          </cell>
          <cell r="G105">
            <v>1</v>
          </cell>
          <cell r="H105">
            <v>3</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v>11</v>
          </cell>
        </row>
        <row r="106">
          <cell r="E106">
            <v>39</v>
          </cell>
          <cell r="F106">
            <v>0</v>
          </cell>
          <cell r="G106">
            <v>55</v>
          </cell>
          <cell r="H106">
            <v>18</v>
          </cell>
          <cell r="I106">
            <v>0</v>
          </cell>
          <cell r="J106">
            <v>4</v>
          </cell>
          <cell r="K106">
            <v>0</v>
          </cell>
          <cell r="L106">
            <v>3</v>
          </cell>
          <cell r="M106">
            <v>6</v>
          </cell>
          <cell r="N106">
            <v>0</v>
          </cell>
          <cell r="O106">
            <v>10</v>
          </cell>
          <cell r="P106">
            <v>2</v>
          </cell>
          <cell r="Q106">
            <v>0</v>
          </cell>
          <cell r="R106">
            <v>0</v>
          </cell>
          <cell r="S106">
            <v>0</v>
          </cell>
          <cell r="T106">
            <v>0</v>
          </cell>
          <cell r="U106">
            <v>0</v>
          </cell>
          <cell r="V106">
            <v>4</v>
          </cell>
          <cell r="W106">
            <v>0</v>
          </cell>
          <cell r="X106">
            <v>0</v>
          </cell>
          <cell r="Y106">
            <v>0</v>
          </cell>
          <cell r="Z106">
            <v>3</v>
          </cell>
          <cell r="AA106">
            <v>0</v>
          </cell>
          <cell r="AB106">
            <v>0</v>
          </cell>
          <cell r="AC106">
            <v>0</v>
          </cell>
          <cell r="AD106">
            <v>0</v>
          </cell>
          <cell r="AE106">
            <v>0</v>
          </cell>
          <cell r="AF106">
            <v>0</v>
          </cell>
          <cell r="AG106">
            <v>1</v>
          </cell>
          <cell r="AH106">
            <v>9</v>
          </cell>
          <cell r="AI106">
            <v>0</v>
          </cell>
          <cell r="AJ106">
            <v>0</v>
          </cell>
          <cell r="AK106">
            <v>0</v>
          </cell>
          <cell r="AL106">
            <v>0</v>
          </cell>
          <cell r="AM106">
            <v>0</v>
          </cell>
          <cell r="AN106">
            <v>0</v>
          </cell>
          <cell r="AO106">
            <v>0</v>
          </cell>
          <cell r="AP106">
            <v>0</v>
          </cell>
          <cell r="AQ106">
            <v>1</v>
          </cell>
          <cell r="AR106">
            <v>155</v>
          </cell>
        </row>
        <row r="107">
          <cell r="E107">
            <v>7</v>
          </cell>
          <cell r="F107">
            <v>0</v>
          </cell>
          <cell r="G107">
            <v>4</v>
          </cell>
          <cell r="H107">
            <v>2</v>
          </cell>
          <cell r="I107">
            <v>0</v>
          </cell>
          <cell r="J107">
            <v>0</v>
          </cell>
          <cell r="K107">
            <v>0</v>
          </cell>
          <cell r="L107">
            <v>0</v>
          </cell>
          <cell r="M107">
            <v>2</v>
          </cell>
          <cell r="N107">
            <v>0</v>
          </cell>
          <cell r="O107">
            <v>3</v>
          </cell>
          <cell r="P107">
            <v>0</v>
          </cell>
          <cell r="Q107">
            <v>0</v>
          </cell>
          <cell r="R107">
            <v>0</v>
          </cell>
          <cell r="S107">
            <v>0</v>
          </cell>
          <cell r="T107">
            <v>0</v>
          </cell>
          <cell r="U107">
            <v>0</v>
          </cell>
          <cell r="V107">
            <v>1</v>
          </cell>
          <cell r="W107">
            <v>0</v>
          </cell>
          <cell r="X107">
            <v>0</v>
          </cell>
          <cell r="Y107">
            <v>0</v>
          </cell>
          <cell r="Z107">
            <v>0</v>
          </cell>
          <cell r="AA107">
            <v>0</v>
          </cell>
          <cell r="AB107">
            <v>0</v>
          </cell>
          <cell r="AC107">
            <v>0</v>
          </cell>
          <cell r="AD107">
            <v>0</v>
          </cell>
          <cell r="AE107">
            <v>0</v>
          </cell>
          <cell r="AF107">
            <v>0</v>
          </cell>
          <cell r="AG107">
            <v>2</v>
          </cell>
          <cell r="AH107">
            <v>0</v>
          </cell>
          <cell r="AI107">
            <v>0</v>
          </cell>
          <cell r="AJ107">
            <v>0</v>
          </cell>
          <cell r="AK107">
            <v>0</v>
          </cell>
          <cell r="AL107">
            <v>0</v>
          </cell>
          <cell r="AM107">
            <v>0</v>
          </cell>
          <cell r="AN107">
            <v>0</v>
          </cell>
          <cell r="AO107">
            <v>0</v>
          </cell>
          <cell r="AP107">
            <v>0</v>
          </cell>
          <cell r="AQ107">
            <v>0</v>
          </cell>
          <cell r="AR107">
            <v>21</v>
          </cell>
        </row>
        <row r="108">
          <cell r="E108">
            <v>143</v>
          </cell>
          <cell r="F108">
            <v>0</v>
          </cell>
          <cell r="G108">
            <v>77</v>
          </cell>
          <cell r="H108">
            <v>95</v>
          </cell>
          <cell r="I108">
            <v>0</v>
          </cell>
          <cell r="J108">
            <v>14</v>
          </cell>
          <cell r="K108">
            <v>0</v>
          </cell>
          <cell r="L108">
            <v>0</v>
          </cell>
          <cell r="M108">
            <v>2</v>
          </cell>
          <cell r="N108">
            <v>0</v>
          </cell>
          <cell r="O108">
            <v>70</v>
          </cell>
          <cell r="P108">
            <v>0</v>
          </cell>
          <cell r="Q108">
            <v>0</v>
          </cell>
          <cell r="R108">
            <v>0</v>
          </cell>
          <cell r="S108">
            <v>0</v>
          </cell>
          <cell r="T108">
            <v>0</v>
          </cell>
          <cell r="U108">
            <v>0</v>
          </cell>
          <cell r="V108">
            <v>6</v>
          </cell>
          <cell r="W108">
            <v>0</v>
          </cell>
          <cell r="X108">
            <v>0</v>
          </cell>
          <cell r="Y108">
            <v>0</v>
          </cell>
          <cell r="Z108">
            <v>0</v>
          </cell>
          <cell r="AA108">
            <v>0</v>
          </cell>
          <cell r="AB108">
            <v>0</v>
          </cell>
          <cell r="AC108">
            <v>0</v>
          </cell>
          <cell r="AD108">
            <v>0</v>
          </cell>
          <cell r="AE108">
            <v>0</v>
          </cell>
          <cell r="AF108">
            <v>0</v>
          </cell>
          <cell r="AG108">
            <v>15</v>
          </cell>
          <cell r="AH108">
            <v>48</v>
          </cell>
          <cell r="AI108">
            <v>0</v>
          </cell>
          <cell r="AJ108">
            <v>9</v>
          </cell>
          <cell r="AK108">
            <v>0</v>
          </cell>
          <cell r="AL108">
            <v>3</v>
          </cell>
          <cell r="AM108">
            <v>0</v>
          </cell>
          <cell r="AN108">
            <v>0</v>
          </cell>
          <cell r="AO108">
            <v>0</v>
          </cell>
          <cell r="AP108">
            <v>0</v>
          </cell>
          <cell r="AQ108">
            <v>6</v>
          </cell>
          <cell r="AR108">
            <v>488</v>
          </cell>
        </row>
        <row r="109">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E110">
            <v>2033</v>
          </cell>
          <cell r="F110">
            <v>9</v>
          </cell>
          <cell r="G110">
            <v>1566</v>
          </cell>
          <cell r="H110">
            <v>551</v>
          </cell>
          <cell r="I110">
            <v>139</v>
          </cell>
          <cell r="J110">
            <v>5</v>
          </cell>
          <cell r="K110">
            <v>30</v>
          </cell>
          <cell r="L110">
            <v>10</v>
          </cell>
          <cell r="M110">
            <v>95</v>
          </cell>
          <cell r="N110">
            <v>34</v>
          </cell>
          <cell r="O110">
            <v>846</v>
          </cell>
          <cell r="P110">
            <v>2</v>
          </cell>
          <cell r="Q110">
            <v>0</v>
          </cell>
          <cell r="R110">
            <v>11</v>
          </cell>
          <cell r="S110">
            <v>0</v>
          </cell>
          <cell r="T110">
            <v>0</v>
          </cell>
          <cell r="U110">
            <v>7</v>
          </cell>
          <cell r="V110">
            <v>197</v>
          </cell>
          <cell r="W110">
            <v>0</v>
          </cell>
          <cell r="X110">
            <v>0</v>
          </cell>
          <cell r="Y110">
            <v>0</v>
          </cell>
          <cell r="Z110">
            <v>0</v>
          </cell>
          <cell r="AA110">
            <v>0</v>
          </cell>
          <cell r="AB110">
            <v>0</v>
          </cell>
          <cell r="AC110">
            <v>0</v>
          </cell>
          <cell r="AD110">
            <v>13</v>
          </cell>
          <cell r="AE110">
            <v>93</v>
          </cell>
          <cell r="AF110">
            <v>0</v>
          </cell>
          <cell r="AG110">
            <v>336</v>
          </cell>
          <cell r="AH110">
            <v>294</v>
          </cell>
          <cell r="AI110">
            <v>2</v>
          </cell>
          <cell r="AJ110">
            <v>0</v>
          </cell>
          <cell r="AK110">
            <v>0</v>
          </cell>
          <cell r="AL110">
            <v>0</v>
          </cell>
          <cell r="AM110">
            <v>0</v>
          </cell>
          <cell r="AN110">
            <v>0</v>
          </cell>
          <cell r="AO110">
            <v>0</v>
          </cell>
          <cell r="AP110">
            <v>0</v>
          </cell>
          <cell r="AQ110">
            <v>61</v>
          </cell>
          <cell r="AR110">
            <v>6334</v>
          </cell>
        </row>
        <row r="111">
          <cell r="E111">
            <v>67</v>
          </cell>
          <cell r="F111">
            <v>0</v>
          </cell>
          <cell r="G111">
            <v>9</v>
          </cell>
          <cell r="H111">
            <v>0</v>
          </cell>
          <cell r="I111">
            <v>0</v>
          </cell>
          <cell r="J111">
            <v>0</v>
          </cell>
          <cell r="K111">
            <v>0</v>
          </cell>
          <cell r="L111">
            <v>0</v>
          </cell>
          <cell r="M111">
            <v>0</v>
          </cell>
          <cell r="N111">
            <v>0</v>
          </cell>
          <cell r="O111">
            <v>1</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77</v>
          </cell>
        </row>
        <row r="112">
          <cell r="E112">
            <v>27</v>
          </cell>
          <cell r="F112">
            <v>0</v>
          </cell>
          <cell r="G112">
            <v>1</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1</v>
          </cell>
          <cell r="AR112">
            <v>29</v>
          </cell>
        </row>
        <row r="113">
          <cell r="E113">
            <v>1392</v>
          </cell>
          <cell r="F113">
            <v>7</v>
          </cell>
          <cell r="G113">
            <v>1278</v>
          </cell>
          <cell r="H113">
            <v>393</v>
          </cell>
          <cell r="I113">
            <v>110</v>
          </cell>
          <cell r="J113">
            <v>0</v>
          </cell>
          <cell r="K113">
            <v>30</v>
          </cell>
          <cell r="L113">
            <v>6</v>
          </cell>
          <cell r="M113">
            <v>87</v>
          </cell>
          <cell r="N113">
            <v>30</v>
          </cell>
          <cell r="O113">
            <v>727</v>
          </cell>
          <cell r="P113">
            <v>0</v>
          </cell>
          <cell r="Q113">
            <v>0</v>
          </cell>
          <cell r="R113">
            <v>10</v>
          </cell>
          <cell r="S113">
            <v>28</v>
          </cell>
          <cell r="T113">
            <v>0</v>
          </cell>
          <cell r="U113">
            <v>5</v>
          </cell>
          <cell r="V113">
            <v>164</v>
          </cell>
          <cell r="W113">
            <v>0</v>
          </cell>
          <cell r="X113">
            <v>0</v>
          </cell>
          <cell r="Y113">
            <v>0</v>
          </cell>
          <cell r="Z113">
            <v>0</v>
          </cell>
          <cell r="AA113">
            <v>0</v>
          </cell>
          <cell r="AB113">
            <v>0</v>
          </cell>
          <cell r="AC113">
            <v>0</v>
          </cell>
          <cell r="AD113">
            <v>11</v>
          </cell>
          <cell r="AE113">
            <v>63</v>
          </cell>
          <cell r="AF113">
            <v>0</v>
          </cell>
          <cell r="AG113">
            <v>271</v>
          </cell>
          <cell r="AH113">
            <v>231</v>
          </cell>
          <cell r="AI113">
            <v>2</v>
          </cell>
          <cell r="AJ113">
            <v>0</v>
          </cell>
          <cell r="AK113">
            <v>0</v>
          </cell>
          <cell r="AL113">
            <v>0</v>
          </cell>
          <cell r="AM113">
            <v>0</v>
          </cell>
          <cell r="AN113">
            <v>0</v>
          </cell>
          <cell r="AO113">
            <v>0</v>
          </cell>
          <cell r="AP113">
            <v>0</v>
          </cell>
          <cell r="AQ113">
            <v>29</v>
          </cell>
          <cell r="AR113">
            <v>4874</v>
          </cell>
        </row>
        <row r="114">
          <cell r="E114">
            <v>19</v>
          </cell>
          <cell r="F114">
            <v>0</v>
          </cell>
          <cell r="G114">
            <v>2</v>
          </cell>
          <cell r="H114">
            <v>0</v>
          </cell>
          <cell r="I114">
            <v>0</v>
          </cell>
          <cell r="J114">
            <v>0</v>
          </cell>
          <cell r="K114">
            <v>0</v>
          </cell>
          <cell r="L114">
            <v>0</v>
          </cell>
          <cell r="M114">
            <v>0</v>
          </cell>
          <cell r="N114">
            <v>0</v>
          </cell>
          <cell r="O114">
            <v>2</v>
          </cell>
          <cell r="P114">
            <v>0</v>
          </cell>
          <cell r="Q114">
            <v>0</v>
          </cell>
          <cell r="R114">
            <v>0</v>
          </cell>
          <cell r="S114">
            <v>7</v>
          </cell>
          <cell r="T114">
            <v>0</v>
          </cell>
          <cell r="U114">
            <v>0</v>
          </cell>
          <cell r="V114">
            <v>1</v>
          </cell>
          <cell r="W114">
            <v>0</v>
          </cell>
          <cell r="X114">
            <v>0</v>
          </cell>
          <cell r="Y114">
            <v>0</v>
          </cell>
          <cell r="Z114">
            <v>0</v>
          </cell>
          <cell r="AA114">
            <v>0</v>
          </cell>
          <cell r="AB114">
            <v>0</v>
          </cell>
          <cell r="AC114">
            <v>0</v>
          </cell>
          <cell r="AD114">
            <v>0</v>
          </cell>
          <cell r="AE114">
            <v>0</v>
          </cell>
          <cell r="AF114">
            <v>0</v>
          </cell>
          <cell r="AG114">
            <v>1</v>
          </cell>
          <cell r="AH114">
            <v>0</v>
          </cell>
          <cell r="AI114">
            <v>0</v>
          </cell>
          <cell r="AJ114">
            <v>0</v>
          </cell>
          <cell r="AK114">
            <v>0</v>
          </cell>
          <cell r="AL114">
            <v>0</v>
          </cell>
          <cell r="AM114">
            <v>0</v>
          </cell>
          <cell r="AN114">
            <v>0</v>
          </cell>
          <cell r="AO114">
            <v>0</v>
          </cell>
          <cell r="AP114">
            <v>0</v>
          </cell>
          <cell r="AQ114">
            <v>5</v>
          </cell>
          <cell r="AR114">
            <v>37</v>
          </cell>
        </row>
        <row r="115">
          <cell r="E115">
            <v>71</v>
          </cell>
          <cell r="F115">
            <v>0</v>
          </cell>
          <cell r="G115">
            <v>10</v>
          </cell>
          <cell r="H115">
            <v>0</v>
          </cell>
          <cell r="I115">
            <v>0</v>
          </cell>
          <cell r="J115">
            <v>0</v>
          </cell>
          <cell r="K115">
            <v>0</v>
          </cell>
          <cell r="L115">
            <v>0</v>
          </cell>
          <cell r="M115">
            <v>0</v>
          </cell>
          <cell r="N115">
            <v>0</v>
          </cell>
          <cell r="O115">
            <v>2</v>
          </cell>
          <cell r="P115">
            <v>0</v>
          </cell>
          <cell r="Q115">
            <v>0</v>
          </cell>
          <cell r="R115">
            <v>0</v>
          </cell>
          <cell r="S115">
            <v>35</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1</v>
          </cell>
          <cell r="AR115">
            <v>119</v>
          </cell>
        </row>
        <row r="116">
          <cell r="E116">
            <v>142</v>
          </cell>
          <cell r="F116">
            <v>0</v>
          </cell>
          <cell r="G116">
            <v>106</v>
          </cell>
          <cell r="H116">
            <v>25</v>
          </cell>
          <cell r="I116">
            <v>1</v>
          </cell>
          <cell r="J116">
            <v>0</v>
          </cell>
          <cell r="K116">
            <v>0</v>
          </cell>
          <cell r="L116">
            <v>0</v>
          </cell>
          <cell r="M116">
            <v>1</v>
          </cell>
          <cell r="N116">
            <v>0</v>
          </cell>
          <cell r="O116">
            <v>2</v>
          </cell>
          <cell r="P116">
            <v>18</v>
          </cell>
          <cell r="Q116">
            <v>0</v>
          </cell>
          <cell r="R116">
            <v>0</v>
          </cell>
          <cell r="S116">
            <v>11</v>
          </cell>
          <cell r="T116">
            <v>0</v>
          </cell>
          <cell r="U116">
            <v>2</v>
          </cell>
          <cell r="V116">
            <v>11</v>
          </cell>
          <cell r="W116">
            <v>0</v>
          </cell>
          <cell r="X116">
            <v>0</v>
          </cell>
          <cell r="Y116">
            <v>0</v>
          </cell>
          <cell r="Z116">
            <v>3</v>
          </cell>
          <cell r="AA116">
            <v>0</v>
          </cell>
          <cell r="AB116">
            <v>2</v>
          </cell>
          <cell r="AC116">
            <v>0</v>
          </cell>
          <cell r="AD116">
            <v>0</v>
          </cell>
          <cell r="AE116">
            <v>0</v>
          </cell>
          <cell r="AF116">
            <v>0</v>
          </cell>
          <cell r="AG116">
            <v>15</v>
          </cell>
          <cell r="AH116">
            <v>17</v>
          </cell>
          <cell r="AI116">
            <v>0</v>
          </cell>
          <cell r="AJ116">
            <v>0</v>
          </cell>
          <cell r="AK116">
            <v>0</v>
          </cell>
          <cell r="AL116">
            <v>0</v>
          </cell>
          <cell r="AM116">
            <v>0</v>
          </cell>
          <cell r="AN116">
            <v>0</v>
          </cell>
          <cell r="AO116">
            <v>0</v>
          </cell>
          <cell r="AP116">
            <v>0</v>
          </cell>
          <cell r="AQ116">
            <v>3</v>
          </cell>
          <cell r="AR116">
            <v>359</v>
          </cell>
        </row>
        <row r="117">
          <cell r="E117">
            <v>87</v>
          </cell>
          <cell r="F117">
            <v>2</v>
          </cell>
          <cell r="G117">
            <v>102</v>
          </cell>
          <cell r="H117">
            <v>2</v>
          </cell>
          <cell r="I117">
            <v>0</v>
          </cell>
          <cell r="J117">
            <v>0</v>
          </cell>
          <cell r="K117">
            <v>0</v>
          </cell>
          <cell r="L117">
            <v>0</v>
          </cell>
          <cell r="M117">
            <v>0</v>
          </cell>
          <cell r="N117">
            <v>0</v>
          </cell>
          <cell r="O117">
            <v>4</v>
          </cell>
          <cell r="P117">
            <v>0</v>
          </cell>
          <cell r="Q117">
            <v>0</v>
          </cell>
          <cell r="R117">
            <v>0</v>
          </cell>
          <cell r="S117">
            <v>1</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1</v>
          </cell>
          <cell r="AR117">
            <v>199</v>
          </cell>
        </row>
        <row r="118">
          <cell r="E118">
            <v>34</v>
          </cell>
          <cell r="F118">
            <v>1</v>
          </cell>
          <cell r="G118">
            <v>32</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15</v>
          </cell>
          <cell r="AR118">
            <v>82</v>
          </cell>
        </row>
        <row r="119">
          <cell r="E119">
            <v>28</v>
          </cell>
          <cell r="F119">
            <v>1</v>
          </cell>
          <cell r="G119">
            <v>9</v>
          </cell>
          <cell r="H119">
            <v>0</v>
          </cell>
          <cell r="I119">
            <v>0</v>
          </cell>
          <cell r="J119">
            <v>0</v>
          </cell>
          <cell r="K119">
            <v>0</v>
          </cell>
          <cell r="L119">
            <v>0</v>
          </cell>
          <cell r="M119">
            <v>0</v>
          </cell>
          <cell r="N119">
            <v>0</v>
          </cell>
          <cell r="O119">
            <v>3</v>
          </cell>
          <cell r="P119">
            <v>3</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4</v>
          </cell>
          <cell r="AR119">
            <v>48</v>
          </cell>
        </row>
        <row r="120">
          <cell r="E120">
            <v>4</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4</v>
          </cell>
        </row>
        <row r="121">
          <cell r="E121">
            <v>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1</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3</v>
          </cell>
        </row>
        <row r="122">
          <cell r="E122">
            <v>14591</v>
          </cell>
          <cell r="F122">
            <v>317</v>
          </cell>
          <cell r="G122">
            <v>14254</v>
          </cell>
          <cell r="H122">
            <v>4953</v>
          </cell>
          <cell r="I122">
            <v>1085</v>
          </cell>
          <cell r="J122">
            <v>2067</v>
          </cell>
          <cell r="K122">
            <v>235</v>
          </cell>
          <cell r="L122">
            <v>105</v>
          </cell>
          <cell r="M122">
            <v>607</v>
          </cell>
          <cell r="N122">
            <v>166</v>
          </cell>
          <cell r="O122">
            <v>4810</v>
          </cell>
          <cell r="P122">
            <v>7414</v>
          </cell>
          <cell r="Q122">
            <v>1565</v>
          </cell>
          <cell r="R122">
            <v>255</v>
          </cell>
          <cell r="S122">
            <v>1776</v>
          </cell>
          <cell r="T122">
            <v>1156</v>
          </cell>
          <cell r="U122">
            <v>111</v>
          </cell>
          <cell r="V122">
            <v>519</v>
          </cell>
          <cell r="W122">
            <v>155</v>
          </cell>
          <cell r="X122">
            <v>25</v>
          </cell>
          <cell r="Y122">
            <v>0</v>
          </cell>
          <cell r="Z122">
            <v>175</v>
          </cell>
          <cell r="AA122">
            <v>6</v>
          </cell>
          <cell r="AB122">
            <v>96</v>
          </cell>
          <cell r="AC122">
            <v>16</v>
          </cell>
          <cell r="AD122">
            <v>26</v>
          </cell>
          <cell r="AE122">
            <v>178</v>
          </cell>
          <cell r="AF122">
            <v>0</v>
          </cell>
          <cell r="AG122">
            <v>2634</v>
          </cell>
          <cell r="AH122">
            <v>1973</v>
          </cell>
          <cell r="AI122">
            <v>83</v>
          </cell>
          <cell r="AJ122">
            <v>513</v>
          </cell>
          <cell r="AK122">
            <v>168</v>
          </cell>
          <cell r="AL122">
            <v>27</v>
          </cell>
          <cell r="AM122">
            <v>0</v>
          </cell>
          <cell r="AN122">
            <v>0</v>
          </cell>
          <cell r="AO122">
            <v>0</v>
          </cell>
          <cell r="AP122">
            <v>0</v>
          </cell>
          <cell r="AQ122">
            <v>2069</v>
          </cell>
          <cell r="AR122">
            <v>64130</v>
          </cell>
        </row>
        <row r="123">
          <cell r="E123">
            <v>270</v>
          </cell>
          <cell r="F123">
            <v>8347</v>
          </cell>
          <cell r="G123">
            <v>44</v>
          </cell>
          <cell r="H123">
            <v>59</v>
          </cell>
          <cell r="I123">
            <v>9</v>
          </cell>
          <cell r="J123">
            <v>24</v>
          </cell>
          <cell r="K123">
            <v>149</v>
          </cell>
          <cell r="L123">
            <v>101</v>
          </cell>
          <cell r="M123">
            <v>15</v>
          </cell>
          <cell r="N123">
            <v>41</v>
          </cell>
          <cell r="O123">
            <v>33</v>
          </cell>
          <cell r="P123">
            <v>33</v>
          </cell>
          <cell r="Q123">
            <v>58</v>
          </cell>
          <cell r="R123">
            <v>18</v>
          </cell>
          <cell r="S123">
            <v>92</v>
          </cell>
          <cell r="T123">
            <v>28</v>
          </cell>
          <cell r="U123">
            <v>7</v>
          </cell>
          <cell r="V123">
            <v>19</v>
          </cell>
          <cell r="W123">
            <v>2</v>
          </cell>
          <cell r="X123">
            <v>0</v>
          </cell>
          <cell r="Y123">
            <v>0</v>
          </cell>
          <cell r="Z123">
            <v>5</v>
          </cell>
          <cell r="AA123">
            <v>0</v>
          </cell>
          <cell r="AB123">
            <v>1</v>
          </cell>
          <cell r="AC123">
            <v>320</v>
          </cell>
          <cell r="AD123">
            <v>4</v>
          </cell>
          <cell r="AE123">
            <v>2</v>
          </cell>
          <cell r="AF123">
            <v>17</v>
          </cell>
          <cell r="AG123">
            <v>13</v>
          </cell>
          <cell r="AH123">
            <v>24</v>
          </cell>
          <cell r="AI123">
            <v>412</v>
          </cell>
          <cell r="AJ123">
            <v>32</v>
          </cell>
          <cell r="AK123">
            <v>16</v>
          </cell>
          <cell r="AL123">
            <v>2</v>
          </cell>
          <cell r="AM123">
            <v>0</v>
          </cell>
          <cell r="AN123">
            <v>0</v>
          </cell>
          <cell r="AO123">
            <v>0</v>
          </cell>
          <cell r="AP123">
            <v>0</v>
          </cell>
          <cell r="AQ123">
            <v>718</v>
          </cell>
          <cell r="AR123">
            <v>10915</v>
          </cell>
        </row>
        <row r="124">
          <cell r="E124">
            <v>19</v>
          </cell>
          <cell r="F124">
            <v>31</v>
          </cell>
          <cell r="G124">
            <v>0</v>
          </cell>
          <cell r="H124">
            <v>0</v>
          </cell>
          <cell r="I124">
            <v>0</v>
          </cell>
          <cell r="J124">
            <v>0</v>
          </cell>
          <cell r="K124">
            <v>0</v>
          </cell>
          <cell r="L124">
            <v>0</v>
          </cell>
          <cell r="M124">
            <v>0</v>
          </cell>
          <cell r="N124">
            <v>0</v>
          </cell>
          <cell r="O124">
            <v>0</v>
          </cell>
          <cell r="P124">
            <v>0</v>
          </cell>
          <cell r="Q124">
            <v>0</v>
          </cell>
          <cell r="R124">
            <v>0</v>
          </cell>
          <cell r="S124">
            <v>0</v>
          </cell>
          <cell r="T124">
            <v>2</v>
          </cell>
          <cell r="U124">
            <v>0</v>
          </cell>
          <cell r="V124">
            <v>0</v>
          </cell>
          <cell r="W124">
            <v>0</v>
          </cell>
          <cell r="X124">
            <v>0</v>
          </cell>
          <cell r="Y124">
            <v>0</v>
          </cell>
          <cell r="Z124">
            <v>0</v>
          </cell>
          <cell r="AA124">
            <v>0</v>
          </cell>
          <cell r="AB124">
            <v>0</v>
          </cell>
          <cell r="AC124">
            <v>1</v>
          </cell>
          <cell r="AD124">
            <v>0</v>
          </cell>
          <cell r="AE124">
            <v>0</v>
          </cell>
          <cell r="AF124">
            <v>0</v>
          </cell>
          <cell r="AG124">
            <v>0</v>
          </cell>
          <cell r="AH124">
            <v>0</v>
          </cell>
          <cell r="AI124">
            <v>1</v>
          </cell>
          <cell r="AJ124">
            <v>0</v>
          </cell>
          <cell r="AK124">
            <v>0</v>
          </cell>
          <cell r="AL124">
            <v>1</v>
          </cell>
          <cell r="AM124">
            <v>0</v>
          </cell>
          <cell r="AN124">
            <v>0</v>
          </cell>
          <cell r="AO124">
            <v>0</v>
          </cell>
          <cell r="AP124">
            <v>0</v>
          </cell>
          <cell r="AQ124">
            <v>2</v>
          </cell>
          <cell r="AR124">
            <v>57</v>
          </cell>
        </row>
        <row r="125">
          <cell r="E125">
            <v>48</v>
          </cell>
          <cell r="F125">
            <v>25</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2</v>
          </cell>
          <cell r="W125">
            <v>0</v>
          </cell>
          <cell r="X125">
            <v>0</v>
          </cell>
          <cell r="Y125">
            <v>0</v>
          </cell>
          <cell r="Z125">
            <v>0</v>
          </cell>
          <cell r="AA125">
            <v>0</v>
          </cell>
          <cell r="AB125">
            <v>0</v>
          </cell>
          <cell r="AC125">
            <v>0</v>
          </cell>
          <cell r="AD125">
            <v>0</v>
          </cell>
          <cell r="AE125">
            <v>0</v>
          </cell>
          <cell r="AF125">
            <v>0</v>
          </cell>
          <cell r="AG125">
            <v>0</v>
          </cell>
          <cell r="AH125">
            <v>0</v>
          </cell>
          <cell r="AI125">
            <v>6</v>
          </cell>
          <cell r="AJ125">
            <v>0</v>
          </cell>
          <cell r="AK125">
            <v>0</v>
          </cell>
          <cell r="AL125">
            <v>0</v>
          </cell>
          <cell r="AM125">
            <v>0</v>
          </cell>
          <cell r="AN125">
            <v>0</v>
          </cell>
          <cell r="AO125">
            <v>0</v>
          </cell>
          <cell r="AP125">
            <v>0</v>
          </cell>
          <cell r="AQ125">
            <v>1</v>
          </cell>
          <cell r="AR125">
            <v>82</v>
          </cell>
        </row>
        <row r="126">
          <cell r="E126">
            <v>1</v>
          </cell>
          <cell r="F126">
            <v>1</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2</v>
          </cell>
        </row>
        <row r="127">
          <cell r="E127">
            <v>1</v>
          </cell>
          <cell r="F127">
            <v>12</v>
          </cell>
          <cell r="G127">
            <v>0</v>
          </cell>
          <cell r="H127">
            <v>1</v>
          </cell>
          <cell r="I127">
            <v>0</v>
          </cell>
          <cell r="J127">
            <v>0</v>
          </cell>
          <cell r="K127">
            <v>0</v>
          </cell>
          <cell r="L127">
            <v>3</v>
          </cell>
          <cell r="M127">
            <v>0</v>
          </cell>
          <cell r="N127">
            <v>0</v>
          </cell>
          <cell r="O127">
            <v>0</v>
          </cell>
          <cell r="P127">
            <v>0</v>
          </cell>
          <cell r="Q127">
            <v>0</v>
          </cell>
          <cell r="R127">
            <v>0</v>
          </cell>
          <cell r="S127">
            <v>0</v>
          </cell>
          <cell r="T127">
            <v>1</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18</v>
          </cell>
        </row>
        <row r="128">
          <cell r="E128">
            <v>23</v>
          </cell>
          <cell r="F128">
            <v>69</v>
          </cell>
          <cell r="G128">
            <v>1</v>
          </cell>
          <cell r="H128">
            <v>2</v>
          </cell>
          <cell r="I128">
            <v>0</v>
          </cell>
          <cell r="J128">
            <v>1</v>
          </cell>
          <cell r="K128">
            <v>2</v>
          </cell>
          <cell r="L128">
            <v>1</v>
          </cell>
          <cell r="M128">
            <v>0</v>
          </cell>
          <cell r="N128">
            <v>0</v>
          </cell>
          <cell r="O128">
            <v>1</v>
          </cell>
          <cell r="P128">
            <v>0</v>
          </cell>
          <cell r="Q128">
            <v>0</v>
          </cell>
          <cell r="R128">
            <v>0</v>
          </cell>
          <cell r="S128">
            <v>10</v>
          </cell>
          <cell r="T128">
            <v>0</v>
          </cell>
          <cell r="U128">
            <v>0</v>
          </cell>
          <cell r="V128">
            <v>1</v>
          </cell>
          <cell r="W128">
            <v>0</v>
          </cell>
          <cell r="X128">
            <v>0</v>
          </cell>
          <cell r="Y128">
            <v>0</v>
          </cell>
          <cell r="Z128">
            <v>0</v>
          </cell>
          <cell r="AA128">
            <v>0</v>
          </cell>
          <cell r="AB128">
            <v>0</v>
          </cell>
          <cell r="AC128">
            <v>8</v>
          </cell>
          <cell r="AD128">
            <v>0</v>
          </cell>
          <cell r="AE128">
            <v>0</v>
          </cell>
          <cell r="AF128">
            <v>0</v>
          </cell>
          <cell r="AG128">
            <v>0</v>
          </cell>
          <cell r="AH128">
            <v>1</v>
          </cell>
          <cell r="AI128">
            <v>8</v>
          </cell>
          <cell r="AJ128">
            <v>1</v>
          </cell>
          <cell r="AK128">
            <v>0</v>
          </cell>
          <cell r="AL128">
            <v>1</v>
          </cell>
          <cell r="AM128">
            <v>0</v>
          </cell>
          <cell r="AN128">
            <v>0</v>
          </cell>
          <cell r="AO128">
            <v>0</v>
          </cell>
          <cell r="AP128">
            <v>0</v>
          </cell>
          <cell r="AQ128">
            <v>89</v>
          </cell>
          <cell r="AR128">
            <v>219</v>
          </cell>
        </row>
        <row r="129">
          <cell r="E129">
            <v>30</v>
          </cell>
          <cell r="F129">
            <v>32</v>
          </cell>
          <cell r="G129">
            <v>0</v>
          </cell>
          <cell r="H129">
            <v>1</v>
          </cell>
          <cell r="I129">
            <v>0</v>
          </cell>
          <cell r="J129">
            <v>0</v>
          </cell>
          <cell r="K129">
            <v>0</v>
          </cell>
          <cell r="L129">
            <v>0</v>
          </cell>
          <cell r="M129">
            <v>1</v>
          </cell>
          <cell r="N129">
            <v>0</v>
          </cell>
          <cell r="O129">
            <v>0</v>
          </cell>
          <cell r="P129">
            <v>0</v>
          </cell>
          <cell r="Q129">
            <v>0</v>
          </cell>
          <cell r="R129">
            <v>0</v>
          </cell>
          <cell r="S129">
            <v>4</v>
          </cell>
          <cell r="T129">
            <v>0</v>
          </cell>
          <cell r="U129">
            <v>0</v>
          </cell>
          <cell r="V129">
            <v>0</v>
          </cell>
          <cell r="W129">
            <v>0</v>
          </cell>
          <cell r="X129">
            <v>0</v>
          </cell>
          <cell r="Y129">
            <v>0</v>
          </cell>
          <cell r="Z129">
            <v>0</v>
          </cell>
          <cell r="AA129">
            <v>0</v>
          </cell>
          <cell r="AB129">
            <v>0</v>
          </cell>
          <cell r="AC129">
            <v>1</v>
          </cell>
          <cell r="AD129">
            <v>0</v>
          </cell>
          <cell r="AE129">
            <v>0</v>
          </cell>
          <cell r="AF129">
            <v>0</v>
          </cell>
          <cell r="AG129">
            <v>2</v>
          </cell>
          <cell r="AH129">
            <v>4</v>
          </cell>
          <cell r="AI129">
            <v>11</v>
          </cell>
          <cell r="AJ129">
            <v>0</v>
          </cell>
          <cell r="AK129">
            <v>0</v>
          </cell>
          <cell r="AL129">
            <v>0</v>
          </cell>
          <cell r="AM129">
            <v>0</v>
          </cell>
          <cell r="AN129">
            <v>0</v>
          </cell>
          <cell r="AO129">
            <v>0</v>
          </cell>
          <cell r="AP129">
            <v>0</v>
          </cell>
          <cell r="AQ129">
            <v>8</v>
          </cell>
          <cell r="AR129">
            <v>94</v>
          </cell>
        </row>
        <row r="130">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E131">
            <v>21</v>
          </cell>
          <cell r="F131">
            <v>35</v>
          </cell>
          <cell r="G131">
            <v>1</v>
          </cell>
          <cell r="H131">
            <v>9</v>
          </cell>
          <cell r="I131">
            <v>2</v>
          </cell>
          <cell r="J131">
            <v>1</v>
          </cell>
          <cell r="K131">
            <v>5</v>
          </cell>
          <cell r="L131">
            <v>2</v>
          </cell>
          <cell r="M131">
            <v>0</v>
          </cell>
          <cell r="N131">
            <v>0</v>
          </cell>
          <cell r="O131">
            <v>0</v>
          </cell>
          <cell r="P131">
            <v>2</v>
          </cell>
          <cell r="Q131">
            <v>0</v>
          </cell>
          <cell r="R131">
            <v>1</v>
          </cell>
          <cell r="S131">
            <v>0</v>
          </cell>
          <cell r="T131">
            <v>0</v>
          </cell>
          <cell r="U131">
            <v>0</v>
          </cell>
          <cell r="V131">
            <v>0</v>
          </cell>
          <cell r="W131">
            <v>0</v>
          </cell>
          <cell r="X131">
            <v>0</v>
          </cell>
          <cell r="Y131">
            <v>0</v>
          </cell>
          <cell r="Z131">
            <v>0</v>
          </cell>
          <cell r="AA131">
            <v>1</v>
          </cell>
          <cell r="AB131">
            <v>0</v>
          </cell>
          <cell r="AC131">
            <v>1</v>
          </cell>
          <cell r="AD131">
            <v>0</v>
          </cell>
          <cell r="AE131">
            <v>0</v>
          </cell>
          <cell r="AF131">
            <v>0</v>
          </cell>
          <cell r="AG131">
            <v>0</v>
          </cell>
          <cell r="AH131">
            <v>0</v>
          </cell>
          <cell r="AI131">
            <v>20</v>
          </cell>
          <cell r="AJ131">
            <v>0</v>
          </cell>
          <cell r="AK131">
            <v>0</v>
          </cell>
          <cell r="AL131">
            <v>0</v>
          </cell>
          <cell r="AM131">
            <v>0</v>
          </cell>
          <cell r="AN131">
            <v>0</v>
          </cell>
          <cell r="AO131">
            <v>0</v>
          </cell>
          <cell r="AP131">
            <v>0</v>
          </cell>
          <cell r="AQ131">
            <v>11</v>
          </cell>
          <cell r="AR131">
            <v>112</v>
          </cell>
        </row>
        <row r="132">
          <cell r="E132">
            <v>5</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5</v>
          </cell>
        </row>
        <row r="133">
          <cell r="E133">
            <v>15</v>
          </cell>
          <cell r="F133">
            <v>6</v>
          </cell>
          <cell r="G133">
            <v>0</v>
          </cell>
          <cell r="H133">
            <v>1</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3</v>
          </cell>
          <cell r="AJ133">
            <v>0</v>
          </cell>
          <cell r="AK133">
            <v>0</v>
          </cell>
          <cell r="AL133">
            <v>0</v>
          </cell>
          <cell r="AM133">
            <v>0</v>
          </cell>
          <cell r="AN133">
            <v>0</v>
          </cell>
          <cell r="AO133">
            <v>0</v>
          </cell>
          <cell r="AP133">
            <v>0</v>
          </cell>
          <cell r="AQ133">
            <v>3</v>
          </cell>
          <cell r="AR133">
            <v>28</v>
          </cell>
        </row>
        <row r="134">
          <cell r="E134">
            <v>3</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3</v>
          </cell>
        </row>
        <row r="135">
          <cell r="E135">
            <v>6</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6</v>
          </cell>
        </row>
        <row r="136">
          <cell r="E136">
            <v>11</v>
          </cell>
          <cell r="F136">
            <v>59</v>
          </cell>
          <cell r="G136">
            <v>2</v>
          </cell>
          <cell r="H136">
            <v>2</v>
          </cell>
          <cell r="I136">
            <v>0</v>
          </cell>
          <cell r="J136">
            <v>2</v>
          </cell>
          <cell r="K136">
            <v>0</v>
          </cell>
          <cell r="L136">
            <v>0</v>
          </cell>
          <cell r="M136">
            <v>0</v>
          </cell>
          <cell r="N136">
            <v>0</v>
          </cell>
          <cell r="O136">
            <v>2</v>
          </cell>
          <cell r="P136">
            <v>1</v>
          </cell>
          <cell r="Q136">
            <v>0</v>
          </cell>
          <cell r="R136">
            <v>0</v>
          </cell>
          <cell r="S136">
            <v>0</v>
          </cell>
          <cell r="T136">
            <v>0</v>
          </cell>
          <cell r="U136">
            <v>0</v>
          </cell>
          <cell r="V136">
            <v>3</v>
          </cell>
          <cell r="W136">
            <v>0</v>
          </cell>
          <cell r="X136">
            <v>0</v>
          </cell>
          <cell r="Y136">
            <v>0</v>
          </cell>
          <cell r="Z136">
            <v>0</v>
          </cell>
          <cell r="AA136">
            <v>0</v>
          </cell>
          <cell r="AB136">
            <v>0</v>
          </cell>
          <cell r="AC136">
            <v>3</v>
          </cell>
          <cell r="AD136">
            <v>0</v>
          </cell>
          <cell r="AE136">
            <v>0</v>
          </cell>
          <cell r="AF136">
            <v>0</v>
          </cell>
          <cell r="AG136">
            <v>0</v>
          </cell>
          <cell r="AH136">
            <v>1</v>
          </cell>
          <cell r="AI136">
            <v>2</v>
          </cell>
          <cell r="AJ136">
            <v>0</v>
          </cell>
          <cell r="AK136">
            <v>0</v>
          </cell>
          <cell r="AL136">
            <v>0</v>
          </cell>
          <cell r="AM136">
            <v>0</v>
          </cell>
          <cell r="AN136">
            <v>0</v>
          </cell>
          <cell r="AO136">
            <v>0</v>
          </cell>
          <cell r="AP136">
            <v>0</v>
          </cell>
          <cell r="AQ136">
            <v>12</v>
          </cell>
          <cell r="AR136">
            <v>100</v>
          </cell>
        </row>
        <row r="137">
          <cell r="E137">
            <v>11</v>
          </cell>
          <cell r="F137">
            <v>15</v>
          </cell>
          <cell r="G137">
            <v>0</v>
          </cell>
          <cell r="H137">
            <v>0</v>
          </cell>
          <cell r="I137">
            <v>0</v>
          </cell>
          <cell r="J137">
            <v>0</v>
          </cell>
          <cell r="K137">
            <v>0</v>
          </cell>
          <cell r="L137">
            <v>0</v>
          </cell>
          <cell r="M137">
            <v>0</v>
          </cell>
          <cell r="N137">
            <v>0</v>
          </cell>
          <cell r="O137">
            <v>1</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1</v>
          </cell>
          <cell r="AR137">
            <v>28</v>
          </cell>
        </row>
        <row r="138">
          <cell r="E138">
            <v>35</v>
          </cell>
          <cell r="F138">
            <v>63</v>
          </cell>
          <cell r="G138">
            <v>0</v>
          </cell>
          <cell r="H138">
            <v>3</v>
          </cell>
          <cell r="I138">
            <v>0</v>
          </cell>
          <cell r="J138">
            <v>0</v>
          </cell>
          <cell r="K138">
            <v>0</v>
          </cell>
          <cell r="L138">
            <v>0</v>
          </cell>
          <cell r="M138">
            <v>0</v>
          </cell>
          <cell r="N138">
            <v>0</v>
          </cell>
          <cell r="O138">
            <v>0</v>
          </cell>
          <cell r="P138">
            <v>0</v>
          </cell>
          <cell r="Q138">
            <v>0</v>
          </cell>
          <cell r="R138">
            <v>0</v>
          </cell>
          <cell r="S138">
            <v>12</v>
          </cell>
          <cell r="T138">
            <v>0</v>
          </cell>
          <cell r="U138">
            <v>0</v>
          </cell>
          <cell r="V138">
            <v>0</v>
          </cell>
          <cell r="W138">
            <v>0</v>
          </cell>
          <cell r="X138">
            <v>0</v>
          </cell>
          <cell r="Y138">
            <v>0</v>
          </cell>
          <cell r="Z138">
            <v>0</v>
          </cell>
          <cell r="AA138">
            <v>0</v>
          </cell>
          <cell r="AB138">
            <v>0</v>
          </cell>
          <cell r="AC138">
            <v>3</v>
          </cell>
          <cell r="AD138">
            <v>0</v>
          </cell>
          <cell r="AE138">
            <v>0</v>
          </cell>
          <cell r="AF138">
            <v>0</v>
          </cell>
          <cell r="AG138">
            <v>2</v>
          </cell>
          <cell r="AH138">
            <v>0</v>
          </cell>
          <cell r="AI138">
            <v>1</v>
          </cell>
          <cell r="AJ138">
            <v>0</v>
          </cell>
          <cell r="AK138">
            <v>0</v>
          </cell>
          <cell r="AL138">
            <v>0</v>
          </cell>
          <cell r="AM138">
            <v>0</v>
          </cell>
          <cell r="AN138">
            <v>0</v>
          </cell>
          <cell r="AO138">
            <v>0</v>
          </cell>
          <cell r="AP138">
            <v>0</v>
          </cell>
          <cell r="AQ138">
            <v>9</v>
          </cell>
          <cell r="AR138">
            <v>128</v>
          </cell>
        </row>
        <row r="139">
          <cell r="E139">
            <v>2</v>
          </cell>
          <cell r="F139">
            <v>1</v>
          </cell>
          <cell r="G139">
            <v>0</v>
          </cell>
          <cell r="H139">
            <v>1</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1</v>
          </cell>
          <cell r="AR139">
            <v>5</v>
          </cell>
        </row>
        <row r="140">
          <cell r="E140">
            <v>1</v>
          </cell>
          <cell r="F140">
            <v>56</v>
          </cell>
          <cell r="G140">
            <v>0</v>
          </cell>
          <cell r="H140">
            <v>0</v>
          </cell>
          <cell r="I140">
            <v>0</v>
          </cell>
          <cell r="J140">
            <v>0</v>
          </cell>
          <cell r="K140">
            <v>2</v>
          </cell>
          <cell r="L140">
            <v>0</v>
          </cell>
          <cell r="M140">
            <v>1</v>
          </cell>
          <cell r="N140">
            <v>0</v>
          </cell>
          <cell r="O140">
            <v>0</v>
          </cell>
          <cell r="P140">
            <v>0</v>
          </cell>
          <cell r="Q140">
            <v>0</v>
          </cell>
          <cell r="R140">
            <v>0</v>
          </cell>
          <cell r="S140">
            <v>4</v>
          </cell>
          <cell r="T140">
            <v>0</v>
          </cell>
          <cell r="U140">
            <v>0</v>
          </cell>
          <cell r="V140">
            <v>0</v>
          </cell>
          <cell r="W140">
            <v>6</v>
          </cell>
          <cell r="X140">
            <v>0</v>
          </cell>
          <cell r="Y140">
            <v>0</v>
          </cell>
          <cell r="Z140">
            <v>0</v>
          </cell>
          <cell r="AA140">
            <v>0</v>
          </cell>
          <cell r="AB140">
            <v>0</v>
          </cell>
          <cell r="AC140">
            <v>2</v>
          </cell>
          <cell r="AD140">
            <v>0</v>
          </cell>
          <cell r="AE140">
            <v>0</v>
          </cell>
          <cell r="AF140">
            <v>0</v>
          </cell>
          <cell r="AG140">
            <v>0</v>
          </cell>
          <cell r="AH140">
            <v>0</v>
          </cell>
          <cell r="AI140">
            <v>4</v>
          </cell>
          <cell r="AJ140">
            <v>0</v>
          </cell>
          <cell r="AK140">
            <v>0</v>
          </cell>
          <cell r="AL140">
            <v>0</v>
          </cell>
          <cell r="AM140">
            <v>0</v>
          </cell>
          <cell r="AN140">
            <v>0</v>
          </cell>
          <cell r="AO140">
            <v>0</v>
          </cell>
          <cell r="AP140">
            <v>0</v>
          </cell>
          <cell r="AQ140">
            <v>6</v>
          </cell>
          <cell r="AR140">
            <v>82</v>
          </cell>
        </row>
        <row r="141">
          <cell r="E141">
            <v>2</v>
          </cell>
          <cell r="F141">
            <v>22</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1</v>
          </cell>
          <cell r="AD141">
            <v>0</v>
          </cell>
          <cell r="AE141">
            <v>0</v>
          </cell>
          <cell r="AF141">
            <v>0</v>
          </cell>
          <cell r="AG141">
            <v>0</v>
          </cell>
          <cell r="AH141">
            <v>0</v>
          </cell>
          <cell r="AI141">
            <v>1</v>
          </cell>
          <cell r="AJ141">
            <v>0</v>
          </cell>
          <cell r="AK141">
            <v>0</v>
          </cell>
          <cell r="AL141">
            <v>0</v>
          </cell>
          <cell r="AM141">
            <v>0</v>
          </cell>
          <cell r="AN141">
            <v>0</v>
          </cell>
          <cell r="AO141">
            <v>0</v>
          </cell>
          <cell r="AP141">
            <v>0</v>
          </cell>
          <cell r="AQ141">
            <v>3</v>
          </cell>
          <cell r="AR141">
            <v>29</v>
          </cell>
        </row>
        <row r="142">
          <cell r="E142">
            <v>1</v>
          </cell>
          <cell r="F142">
            <v>12</v>
          </cell>
          <cell r="G142">
            <v>0</v>
          </cell>
          <cell r="H142">
            <v>0</v>
          </cell>
          <cell r="I142">
            <v>0</v>
          </cell>
          <cell r="J142">
            <v>0</v>
          </cell>
          <cell r="K142">
            <v>0</v>
          </cell>
          <cell r="L142">
            <v>0</v>
          </cell>
          <cell r="M142">
            <v>0</v>
          </cell>
          <cell r="N142">
            <v>0</v>
          </cell>
          <cell r="O142">
            <v>0</v>
          </cell>
          <cell r="P142">
            <v>0</v>
          </cell>
          <cell r="Q142">
            <v>0</v>
          </cell>
          <cell r="R142">
            <v>0</v>
          </cell>
          <cell r="S142">
            <v>7</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20</v>
          </cell>
        </row>
        <row r="143">
          <cell r="E143">
            <v>17</v>
          </cell>
          <cell r="F143">
            <v>215</v>
          </cell>
          <cell r="G143">
            <v>2</v>
          </cell>
          <cell r="H143">
            <v>4</v>
          </cell>
          <cell r="I143">
            <v>0</v>
          </cell>
          <cell r="J143">
            <v>0</v>
          </cell>
          <cell r="K143">
            <v>3</v>
          </cell>
          <cell r="L143">
            <v>3</v>
          </cell>
          <cell r="M143">
            <v>0</v>
          </cell>
          <cell r="N143">
            <v>0</v>
          </cell>
          <cell r="O143">
            <v>0</v>
          </cell>
          <cell r="P143">
            <v>0</v>
          </cell>
          <cell r="Q143">
            <v>0</v>
          </cell>
          <cell r="R143">
            <v>0</v>
          </cell>
          <cell r="S143">
            <v>1</v>
          </cell>
          <cell r="T143">
            <v>0</v>
          </cell>
          <cell r="U143">
            <v>0</v>
          </cell>
          <cell r="V143">
            <v>0</v>
          </cell>
          <cell r="W143">
            <v>0</v>
          </cell>
          <cell r="X143">
            <v>0</v>
          </cell>
          <cell r="Y143">
            <v>0</v>
          </cell>
          <cell r="Z143">
            <v>0</v>
          </cell>
          <cell r="AA143">
            <v>0</v>
          </cell>
          <cell r="AB143">
            <v>0</v>
          </cell>
          <cell r="AC143">
            <v>3</v>
          </cell>
          <cell r="AD143">
            <v>0</v>
          </cell>
          <cell r="AE143">
            <v>0</v>
          </cell>
          <cell r="AF143">
            <v>0</v>
          </cell>
          <cell r="AG143">
            <v>0</v>
          </cell>
          <cell r="AH143">
            <v>0</v>
          </cell>
          <cell r="AI143">
            <v>6</v>
          </cell>
          <cell r="AJ143">
            <v>0</v>
          </cell>
          <cell r="AK143">
            <v>0</v>
          </cell>
          <cell r="AL143">
            <v>0</v>
          </cell>
          <cell r="AM143">
            <v>0</v>
          </cell>
          <cell r="AN143">
            <v>0</v>
          </cell>
          <cell r="AO143">
            <v>0</v>
          </cell>
          <cell r="AP143">
            <v>0</v>
          </cell>
          <cell r="AQ143">
            <v>19</v>
          </cell>
          <cell r="AR143">
            <v>273</v>
          </cell>
        </row>
        <row r="144">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E145">
            <v>0</v>
          </cell>
          <cell r="F145">
            <v>10</v>
          </cell>
          <cell r="G145">
            <v>0</v>
          </cell>
          <cell r="H145">
            <v>0</v>
          </cell>
          <cell r="I145">
            <v>0</v>
          </cell>
          <cell r="J145">
            <v>0</v>
          </cell>
          <cell r="K145">
            <v>0</v>
          </cell>
          <cell r="L145">
            <v>0</v>
          </cell>
          <cell r="M145">
            <v>0</v>
          </cell>
          <cell r="N145">
            <v>0</v>
          </cell>
          <cell r="O145">
            <v>0</v>
          </cell>
          <cell r="P145">
            <v>0</v>
          </cell>
          <cell r="Q145">
            <v>0</v>
          </cell>
          <cell r="R145">
            <v>0</v>
          </cell>
          <cell r="S145">
            <v>5</v>
          </cell>
          <cell r="T145">
            <v>0</v>
          </cell>
          <cell r="U145">
            <v>0</v>
          </cell>
          <cell r="V145">
            <v>0</v>
          </cell>
          <cell r="W145">
            <v>20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35</v>
          </cell>
        </row>
        <row r="146">
          <cell r="E146">
            <v>0</v>
          </cell>
          <cell r="F146">
            <v>3</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18</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21</v>
          </cell>
        </row>
        <row r="147">
          <cell r="E147">
            <v>24</v>
          </cell>
          <cell r="F147">
            <v>28</v>
          </cell>
          <cell r="G147">
            <v>4</v>
          </cell>
          <cell r="H147">
            <v>0</v>
          </cell>
          <cell r="I147">
            <v>0</v>
          </cell>
          <cell r="J147">
            <v>0</v>
          </cell>
          <cell r="K147">
            <v>0</v>
          </cell>
          <cell r="L147">
            <v>0</v>
          </cell>
          <cell r="M147">
            <v>0</v>
          </cell>
          <cell r="N147">
            <v>0</v>
          </cell>
          <cell r="O147">
            <v>0</v>
          </cell>
          <cell r="P147">
            <v>0</v>
          </cell>
          <cell r="Q147">
            <v>0</v>
          </cell>
          <cell r="R147">
            <v>0</v>
          </cell>
          <cell r="S147">
            <v>2</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5</v>
          </cell>
          <cell r="AR147">
            <v>63</v>
          </cell>
        </row>
        <row r="148">
          <cell r="E148">
            <v>11</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11</v>
          </cell>
        </row>
        <row r="149">
          <cell r="E149">
            <v>1</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1</v>
          </cell>
        </row>
        <row r="150">
          <cell r="E150">
            <v>3</v>
          </cell>
          <cell r="F150">
            <v>4</v>
          </cell>
          <cell r="G150">
            <v>0</v>
          </cell>
          <cell r="H150">
            <v>1</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v>
          </cell>
          <cell r="AD150">
            <v>0</v>
          </cell>
          <cell r="AE150">
            <v>0</v>
          </cell>
          <cell r="AF150">
            <v>0</v>
          </cell>
          <cell r="AG150">
            <v>0</v>
          </cell>
          <cell r="AH150">
            <v>0</v>
          </cell>
          <cell r="AI150">
            <v>1</v>
          </cell>
          <cell r="AJ150">
            <v>2</v>
          </cell>
          <cell r="AK150">
            <v>0</v>
          </cell>
          <cell r="AL150">
            <v>0</v>
          </cell>
          <cell r="AM150">
            <v>0</v>
          </cell>
          <cell r="AN150">
            <v>0</v>
          </cell>
          <cell r="AO150">
            <v>0</v>
          </cell>
          <cell r="AP150">
            <v>0</v>
          </cell>
          <cell r="AQ150">
            <v>5</v>
          </cell>
          <cell r="AR150">
            <v>17</v>
          </cell>
        </row>
        <row r="151">
          <cell r="E151">
            <v>2</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16</v>
          </cell>
          <cell r="AR151">
            <v>18</v>
          </cell>
        </row>
        <row r="152">
          <cell r="E152">
            <v>7</v>
          </cell>
          <cell r="F152">
            <v>26</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33</v>
          </cell>
        </row>
        <row r="153">
          <cell r="E153">
            <v>21</v>
          </cell>
          <cell r="F153">
            <v>444</v>
          </cell>
          <cell r="G153">
            <v>45</v>
          </cell>
          <cell r="H153">
            <v>1</v>
          </cell>
          <cell r="I153">
            <v>0</v>
          </cell>
          <cell r="J153">
            <v>0</v>
          </cell>
          <cell r="K153">
            <v>0</v>
          </cell>
          <cell r="L153">
            <v>0</v>
          </cell>
          <cell r="M153">
            <v>0</v>
          </cell>
          <cell r="N153">
            <v>0</v>
          </cell>
          <cell r="O153">
            <v>1</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2</v>
          </cell>
          <cell r="AH153">
            <v>0</v>
          </cell>
          <cell r="AI153">
            <v>0</v>
          </cell>
          <cell r="AJ153">
            <v>0</v>
          </cell>
          <cell r="AK153">
            <v>0</v>
          </cell>
          <cell r="AL153">
            <v>0</v>
          </cell>
          <cell r="AM153">
            <v>0</v>
          </cell>
          <cell r="AN153">
            <v>0</v>
          </cell>
          <cell r="AO153">
            <v>0</v>
          </cell>
          <cell r="AP153">
            <v>0</v>
          </cell>
          <cell r="AQ153">
            <v>16</v>
          </cell>
          <cell r="AR153">
            <v>530</v>
          </cell>
        </row>
        <row r="154">
          <cell r="E154">
            <v>51</v>
          </cell>
          <cell r="F154">
            <v>0</v>
          </cell>
          <cell r="G154">
            <v>14</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4</v>
          </cell>
          <cell r="AH154">
            <v>0</v>
          </cell>
          <cell r="AI154">
            <v>0</v>
          </cell>
          <cell r="AJ154">
            <v>0</v>
          </cell>
          <cell r="AK154">
            <v>0</v>
          </cell>
          <cell r="AL154">
            <v>0</v>
          </cell>
          <cell r="AM154">
            <v>0</v>
          </cell>
          <cell r="AN154">
            <v>0</v>
          </cell>
          <cell r="AO154">
            <v>0</v>
          </cell>
          <cell r="AP154">
            <v>0</v>
          </cell>
          <cell r="AQ154">
            <v>5</v>
          </cell>
          <cell r="AR154">
            <v>74</v>
          </cell>
        </row>
        <row r="155">
          <cell r="E155">
            <v>4</v>
          </cell>
          <cell r="F155">
            <v>55</v>
          </cell>
          <cell r="G155">
            <v>0</v>
          </cell>
          <cell r="H155">
            <v>0</v>
          </cell>
          <cell r="I155">
            <v>0</v>
          </cell>
          <cell r="J155">
            <v>0</v>
          </cell>
          <cell r="K155">
            <v>0</v>
          </cell>
          <cell r="L155">
            <v>1</v>
          </cell>
          <cell r="M155">
            <v>0</v>
          </cell>
          <cell r="N155">
            <v>0</v>
          </cell>
          <cell r="O155">
            <v>0</v>
          </cell>
          <cell r="P155">
            <v>1</v>
          </cell>
          <cell r="Q155">
            <v>0</v>
          </cell>
          <cell r="R155">
            <v>0</v>
          </cell>
          <cell r="S155">
            <v>5</v>
          </cell>
          <cell r="T155">
            <v>0</v>
          </cell>
          <cell r="U155">
            <v>0</v>
          </cell>
          <cell r="V155">
            <v>0</v>
          </cell>
          <cell r="W155">
            <v>0</v>
          </cell>
          <cell r="X155">
            <v>0</v>
          </cell>
          <cell r="Y155">
            <v>0</v>
          </cell>
          <cell r="Z155">
            <v>0</v>
          </cell>
          <cell r="AA155">
            <v>0</v>
          </cell>
          <cell r="AB155">
            <v>0</v>
          </cell>
          <cell r="AC155">
            <v>6</v>
          </cell>
          <cell r="AD155">
            <v>0</v>
          </cell>
          <cell r="AE155">
            <v>0</v>
          </cell>
          <cell r="AF155">
            <v>0</v>
          </cell>
          <cell r="AG155">
            <v>1</v>
          </cell>
          <cell r="AH155">
            <v>2</v>
          </cell>
          <cell r="AI155">
            <v>4</v>
          </cell>
          <cell r="AJ155">
            <v>1</v>
          </cell>
          <cell r="AK155">
            <v>0</v>
          </cell>
          <cell r="AL155">
            <v>0</v>
          </cell>
          <cell r="AM155">
            <v>0</v>
          </cell>
          <cell r="AN155">
            <v>0</v>
          </cell>
          <cell r="AO155">
            <v>0</v>
          </cell>
          <cell r="AP155">
            <v>0</v>
          </cell>
          <cell r="AQ155">
            <v>3</v>
          </cell>
          <cell r="AR155">
            <v>83</v>
          </cell>
        </row>
        <row r="156">
          <cell r="E156">
            <v>26</v>
          </cell>
          <cell r="F156">
            <v>530</v>
          </cell>
          <cell r="G156">
            <v>2</v>
          </cell>
          <cell r="H156">
            <v>9</v>
          </cell>
          <cell r="I156">
            <v>0</v>
          </cell>
          <cell r="J156">
            <v>0</v>
          </cell>
          <cell r="K156">
            <v>12</v>
          </cell>
          <cell r="L156">
            <v>5</v>
          </cell>
          <cell r="M156">
            <v>1</v>
          </cell>
          <cell r="N156">
            <v>1</v>
          </cell>
          <cell r="O156">
            <v>1</v>
          </cell>
          <cell r="P156">
            <v>2</v>
          </cell>
          <cell r="Q156">
            <v>0</v>
          </cell>
          <cell r="R156">
            <v>0</v>
          </cell>
          <cell r="S156">
            <v>1</v>
          </cell>
          <cell r="T156">
            <v>0</v>
          </cell>
          <cell r="U156">
            <v>0</v>
          </cell>
          <cell r="V156">
            <v>3</v>
          </cell>
          <cell r="W156">
            <v>0</v>
          </cell>
          <cell r="X156">
            <v>0</v>
          </cell>
          <cell r="Y156">
            <v>0</v>
          </cell>
          <cell r="Z156">
            <v>0</v>
          </cell>
          <cell r="AA156">
            <v>0</v>
          </cell>
          <cell r="AB156">
            <v>0</v>
          </cell>
          <cell r="AC156">
            <v>17</v>
          </cell>
          <cell r="AD156">
            <v>0</v>
          </cell>
          <cell r="AE156">
            <v>0</v>
          </cell>
          <cell r="AF156">
            <v>0</v>
          </cell>
          <cell r="AG156">
            <v>1</v>
          </cell>
          <cell r="AH156">
            <v>1</v>
          </cell>
          <cell r="AI156">
            <v>24</v>
          </cell>
          <cell r="AJ156">
            <v>0</v>
          </cell>
          <cell r="AK156">
            <v>0</v>
          </cell>
          <cell r="AL156">
            <v>0</v>
          </cell>
          <cell r="AM156">
            <v>0</v>
          </cell>
          <cell r="AN156">
            <v>0</v>
          </cell>
          <cell r="AO156">
            <v>0</v>
          </cell>
          <cell r="AP156">
            <v>0</v>
          </cell>
          <cell r="AQ156">
            <v>13</v>
          </cell>
          <cell r="AR156">
            <v>649</v>
          </cell>
        </row>
        <row r="157">
          <cell r="E157">
            <v>5</v>
          </cell>
          <cell r="F157">
            <v>136</v>
          </cell>
          <cell r="G157">
            <v>0</v>
          </cell>
          <cell r="H157">
            <v>4</v>
          </cell>
          <cell r="I157">
            <v>0</v>
          </cell>
          <cell r="J157">
            <v>0</v>
          </cell>
          <cell r="K157">
            <v>0</v>
          </cell>
          <cell r="L157">
            <v>0</v>
          </cell>
          <cell r="M157">
            <v>0</v>
          </cell>
          <cell r="N157">
            <v>1</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1</v>
          </cell>
          <cell r="AJ157">
            <v>0</v>
          </cell>
          <cell r="AK157">
            <v>0</v>
          </cell>
          <cell r="AL157">
            <v>0</v>
          </cell>
          <cell r="AM157">
            <v>0</v>
          </cell>
          <cell r="AN157">
            <v>0</v>
          </cell>
          <cell r="AO157">
            <v>0</v>
          </cell>
          <cell r="AP157">
            <v>0</v>
          </cell>
          <cell r="AQ157">
            <v>3</v>
          </cell>
          <cell r="AR157">
            <v>150</v>
          </cell>
        </row>
        <row r="158">
          <cell r="E158">
            <v>12</v>
          </cell>
          <cell r="F158">
            <v>147</v>
          </cell>
          <cell r="G158">
            <v>4</v>
          </cell>
          <cell r="H158">
            <v>2</v>
          </cell>
          <cell r="I158">
            <v>0</v>
          </cell>
          <cell r="J158">
            <v>1</v>
          </cell>
          <cell r="K158">
            <v>2</v>
          </cell>
          <cell r="L158">
            <v>1</v>
          </cell>
          <cell r="M158">
            <v>1</v>
          </cell>
          <cell r="N158">
            <v>0</v>
          </cell>
          <cell r="O158">
            <v>0</v>
          </cell>
          <cell r="P158">
            <v>0</v>
          </cell>
          <cell r="Q158">
            <v>0</v>
          </cell>
          <cell r="R158">
            <v>2</v>
          </cell>
          <cell r="S158">
            <v>11</v>
          </cell>
          <cell r="T158">
            <v>0</v>
          </cell>
          <cell r="U158">
            <v>0</v>
          </cell>
          <cell r="V158">
            <v>0</v>
          </cell>
          <cell r="W158">
            <v>0</v>
          </cell>
          <cell r="X158">
            <v>0</v>
          </cell>
          <cell r="Y158">
            <v>0</v>
          </cell>
          <cell r="Z158">
            <v>0</v>
          </cell>
          <cell r="AA158">
            <v>0</v>
          </cell>
          <cell r="AB158">
            <v>0</v>
          </cell>
          <cell r="AC158">
            <v>9</v>
          </cell>
          <cell r="AD158">
            <v>0</v>
          </cell>
          <cell r="AE158">
            <v>0</v>
          </cell>
          <cell r="AF158">
            <v>0</v>
          </cell>
          <cell r="AG158">
            <v>0</v>
          </cell>
          <cell r="AH158">
            <v>2</v>
          </cell>
          <cell r="AI158">
            <v>11</v>
          </cell>
          <cell r="AJ158">
            <v>0</v>
          </cell>
          <cell r="AK158">
            <v>0</v>
          </cell>
          <cell r="AL158">
            <v>0</v>
          </cell>
          <cell r="AM158">
            <v>0</v>
          </cell>
          <cell r="AN158">
            <v>0</v>
          </cell>
          <cell r="AO158">
            <v>0</v>
          </cell>
          <cell r="AP158">
            <v>0</v>
          </cell>
          <cell r="AQ158">
            <v>11</v>
          </cell>
          <cell r="AR158">
            <v>216</v>
          </cell>
        </row>
        <row r="159">
          <cell r="E159">
            <v>0</v>
          </cell>
          <cell r="F159">
            <v>13</v>
          </cell>
          <cell r="G159">
            <v>1</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1</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15</v>
          </cell>
        </row>
        <row r="160">
          <cell r="E160">
            <v>0</v>
          </cell>
          <cell r="F160">
            <v>6</v>
          </cell>
          <cell r="G160">
            <v>1</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7</v>
          </cell>
        </row>
        <row r="161">
          <cell r="E161">
            <v>0</v>
          </cell>
          <cell r="F161">
            <v>7</v>
          </cell>
          <cell r="G161">
            <v>0</v>
          </cell>
          <cell r="H161">
            <v>0</v>
          </cell>
          <cell r="I161">
            <v>0</v>
          </cell>
          <cell r="J161">
            <v>0</v>
          </cell>
          <cell r="K161">
            <v>0</v>
          </cell>
          <cell r="L161">
            <v>0</v>
          </cell>
          <cell r="M161">
            <v>0</v>
          </cell>
          <cell r="N161">
            <v>0</v>
          </cell>
          <cell r="O161">
            <v>0</v>
          </cell>
          <cell r="P161">
            <v>0</v>
          </cell>
          <cell r="Q161">
            <v>0</v>
          </cell>
          <cell r="R161">
            <v>0</v>
          </cell>
          <cell r="S161">
            <v>1</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8</v>
          </cell>
        </row>
        <row r="162">
          <cell r="E162">
            <v>23</v>
          </cell>
          <cell r="F162">
            <v>0</v>
          </cell>
          <cell r="G162">
            <v>0</v>
          </cell>
          <cell r="H162">
            <v>0</v>
          </cell>
          <cell r="I162">
            <v>0</v>
          </cell>
          <cell r="J162">
            <v>1</v>
          </cell>
          <cell r="K162">
            <v>0</v>
          </cell>
          <cell r="L162">
            <v>3</v>
          </cell>
          <cell r="M162">
            <v>3</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1</v>
          </cell>
          <cell r="AD162">
            <v>0</v>
          </cell>
          <cell r="AE162">
            <v>0</v>
          </cell>
          <cell r="AF162">
            <v>0</v>
          </cell>
          <cell r="AG162">
            <v>0</v>
          </cell>
          <cell r="AH162">
            <v>0</v>
          </cell>
          <cell r="AI162">
            <v>22</v>
          </cell>
          <cell r="AJ162">
            <v>0</v>
          </cell>
          <cell r="AK162">
            <v>0</v>
          </cell>
          <cell r="AL162">
            <v>0</v>
          </cell>
          <cell r="AM162">
            <v>0</v>
          </cell>
          <cell r="AN162">
            <v>0</v>
          </cell>
          <cell r="AO162">
            <v>0</v>
          </cell>
          <cell r="AP162">
            <v>0</v>
          </cell>
          <cell r="AQ162">
            <v>14</v>
          </cell>
          <cell r="AR162">
            <v>67</v>
          </cell>
        </row>
        <row r="163">
          <cell r="E163">
            <v>1</v>
          </cell>
          <cell r="F163">
            <v>7</v>
          </cell>
          <cell r="G163">
            <v>0</v>
          </cell>
          <cell r="H163">
            <v>0</v>
          </cell>
          <cell r="I163">
            <v>0</v>
          </cell>
          <cell r="J163">
            <v>0</v>
          </cell>
          <cell r="K163">
            <v>0</v>
          </cell>
          <cell r="L163">
            <v>0</v>
          </cell>
          <cell r="M163">
            <v>0</v>
          </cell>
          <cell r="N163">
            <v>0</v>
          </cell>
          <cell r="O163">
            <v>0</v>
          </cell>
          <cell r="P163">
            <v>0</v>
          </cell>
          <cell r="Q163">
            <v>0</v>
          </cell>
          <cell r="R163">
            <v>0</v>
          </cell>
          <cell r="S163">
            <v>1</v>
          </cell>
          <cell r="T163">
            <v>0</v>
          </cell>
          <cell r="U163">
            <v>0</v>
          </cell>
          <cell r="V163">
            <v>0</v>
          </cell>
          <cell r="W163">
            <v>0</v>
          </cell>
          <cell r="X163">
            <v>0</v>
          </cell>
          <cell r="Y163">
            <v>0</v>
          </cell>
          <cell r="Z163">
            <v>0</v>
          </cell>
          <cell r="AA163">
            <v>0</v>
          </cell>
          <cell r="AB163">
            <v>0</v>
          </cell>
          <cell r="AC163">
            <v>1</v>
          </cell>
          <cell r="AD163">
            <v>0</v>
          </cell>
          <cell r="AE163">
            <v>0</v>
          </cell>
          <cell r="AF163">
            <v>0</v>
          </cell>
          <cell r="AG163">
            <v>1</v>
          </cell>
          <cell r="AH163">
            <v>0</v>
          </cell>
          <cell r="AI163">
            <v>0</v>
          </cell>
          <cell r="AJ163">
            <v>0</v>
          </cell>
          <cell r="AK163">
            <v>0</v>
          </cell>
          <cell r="AL163">
            <v>0</v>
          </cell>
          <cell r="AM163">
            <v>0</v>
          </cell>
          <cell r="AN163">
            <v>0</v>
          </cell>
          <cell r="AO163">
            <v>0</v>
          </cell>
          <cell r="AP163">
            <v>0</v>
          </cell>
          <cell r="AQ163">
            <v>2</v>
          </cell>
          <cell r="AR163">
            <v>13</v>
          </cell>
        </row>
        <row r="164">
          <cell r="E164">
            <v>21</v>
          </cell>
          <cell r="F164">
            <v>13</v>
          </cell>
          <cell r="G164">
            <v>0</v>
          </cell>
          <cell r="H164">
            <v>0</v>
          </cell>
          <cell r="I164">
            <v>0</v>
          </cell>
          <cell r="J164">
            <v>0</v>
          </cell>
          <cell r="K164">
            <v>0</v>
          </cell>
          <cell r="L164">
            <v>0</v>
          </cell>
          <cell r="M164">
            <v>0</v>
          </cell>
          <cell r="N164">
            <v>0</v>
          </cell>
          <cell r="O164">
            <v>0</v>
          </cell>
          <cell r="P164">
            <v>0</v>
          </cell>
          <cell r="Q164">
            <v>0</v>
          </cell>
          <cell r="R164">
            <v>0</v>
          </cell>
          <cell r="S164">
            <v>15</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49</v>
          </cell>
        </row>
        <row r="165">
          <cell r="E165">
            <v>8</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8</v>
          </cell>
        </row>
        <row r="166">
          <cell r="E166">
            <v>8</v>
          </cell>
          <cell r="F166">
            <v>115</v>
          </cell>
          <cell r="G166">
            <v>0</v>
          </cell>
          <cell r="H166">
            <v>0</v>
          </cell>
          <cell r="I166">
            <v>0</v>
          </cell>
          <cell r="J166">
            <v>0</v>
          </cell>
          <cell r="K166">
            <v>0</v>
          </cell>
          <cell r="L166">
            <v>0</v>
          </cell>
          <cell r="M166">
            <v>0</v>
          </cell>
          <cell r="N166">
            <v>0</v>
          </cell>
          <cell r="O166">
            <v>0</v>
          </cell>
          <cell r="P166">
            <v>0</v>
          </cell>
          <cell r="Q166">
            <v>0</v>
          </cell>
          <cell r="R166">
            <v>0</v>
          </cell>
          <cell r="S166">
            <v>1</v>
          </cell>
          <cell r="T166">
            <v>0</v>
          </cell>
          <cell r="U166">
            <v>0</v>
          </cell>
          <cell r="V166">
            <v>4</v>
          </cell>
          <cell r="W166">
            <v>0</v>
          </cell>
          <cell r="X166">
            <v>0</v>
          </cell>
          <cell r="Y166">
            <v>0</v>
          </cell>
          <cell r="Z166">
            <v>0</v>
          </cell>
          <cell r="AA166">
            <v>0</v>
          </cell>
          <cell r="AB166">
            <v>0</v>
          </cell>
          <cell r="AC166">
            <v>5</v>
          </cell>
          <cell r="AD166">
            <v>0</v>
          </cell>
          <cell r="AE166">
            <v>0</v>
          </cell>
          <cell r="AF166">
            <v>0</v>
          </cell>
          <cell r="AG166">
            <v>1</v>
          </cell>
          <cell r="AH166">
            <v>0</v>
          </cell>
          <cell r="AI166">
            <v>6</v>
          </cell>
          <cell r="AJ166">
            <v>0</v>
          </cell>
          <cell r="AK166">
            <v>0</v>
          </cell>
          <cell r="AL166">
            <v>0</v>
          </cell>
          <cell r="AM166">
            <v>0</v>
          </cell>
          <cell r="AN166">
            <v>0</v>
          </cell>
          <cell r="AO166">
            <v>0</v>
          </cell>
          <cell r="AP166">
            <v>0</v>
          </cell>
          <cell r="AQ166">
            <v>3</v>
          </cell>
          <cell r="AR166">
            <v>143</v>
          </cell>
        </row>
        <row r="167">
          <cell r="E167">
            <v>0</v>
          </cell>
          <cell r="F167">
            <v>13</v>
          </cell>
          <cell r="G167">
            <v>1</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1</v>
          </cell>
          <cell r="AJ167">
            <v>0</v>
          </cell>
          <cell r="AK167">
            <v>0</v>
          </cell>
          <cell r="AL167">
            <v>0</v>
          </cell>
          <cell r="AM167">
            <v>0</v>
          </cell>
          <cell r="AN167">
            <v>0</v>
          </cell>
          <cell r="AO167">
            <v>0</v>
          </cell>
          <cell r="AP167">
            <v>0</v>
          </cell>
          <cell r="AQ167">
            <v>1</v>
          </cell>
          <cell r="AR167">
            <v>16</v>
          </cell>
        </row>
        <row r="168">
          <cell r="E168">
            <v>3</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3</v>
          </cell>
        </row>
        <row r="169">
          <cell r="E169">
            <v>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2</v>
          </cell>
        </row>
        <row r="170">
          <cell r="E170">
            <v>7</v>
          </cell>
          <cell r="F170">
            <v>48</v>
          </cell>
          <cell r="G170">
            <v>0</v>
          </cell>
          <cell r="H170">
            <v>1</v>
          </cell>
          <cell r="I170">
            <v>0</v>
          </cell>
          <cell r="J170">
            <v>1</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2</v>
          </cell>
          <cell r="AD170">
            <v>0</v>
          </cell>
          <cell r="AE170">
            <v>0</v>
          </cell>
          <cell r="AF170">
            <v>0</v>
          </cell>
          <cell r="AG170">
            <v>1</v>
          </cell>
          <cell r="AH170">
            <v>0</v>
          </cell>
          <cell r="AI170">
            <v>0</v>
          </cell>
          <cell r="AJ170">
            <v>0</v>
          </cell>
          <cell r="AK170">
            <v>0</v>
          </cell>
          <cell r="AL170">
            <v>0</v>
          </cell>
          <cell r="AM170">
            <v>0</v>
          </cell>
          <cell r="AN170">
            <v>0</v>
          </cell>
          <cell r="AO170">
            <v>0</v>
          </cell>
          <cell r="AP170">
            <v>0</v>
          </cell>
          <cell r="AQ170">
            <v>1</v>
          </cell>
          <cell r="AR170">
            <v>61</v>
          </cell>
        </row>
        <row r="171">
          <cell r="E171">
            <v>4</v>
          </cell>
          <cell r="F171">
            <v>143</v>
          </cell>
          <cell r="G171">
            <v>0</v>
          </cell>
          <cell r="H171">
            <v>3</v>
          </cell>
          <cell r="I171">
            <v>0</v>
          </cell>
          <cell r="J171">
            <v>1</v>
          </cell>
          <cell r="K171">
            <v>0</v>
          </cell>
          <cell r="L171">
            <v>1</v>
          </cell>
          <cell r="M171">
            <v>0</v>
          </cell>
          <cell r="N171">
            <v>0</v>
          </cell>
          <cell r="O171">
            <v>0</v>
          </cell>
          <cell r="P171">
            <v>1</v>
          </cell>
          <cell r="Q171">
            <v>0</v>
          </cell>
          <cell r="R171">
            <v>0</v>
          </cell>
          <cell r="S171">
            <v>0</v>
          </cell>
          <cell r="T171">
            <v>1</v>
          </cell>
          <cell r="U171">
            <v>0</v>
          </cell>
          <cell r="V171">
            <v>0</v>
          </cell>
          <cell r="W171">
            <v>0</v>
          </cell>
          <cell r="X171">
            <v>0</v>
          </cell>
          <cell r="Y171">
            <v>0</v>
          </cell>
          <cell r="Z171">
            <v>0</v>
          </cell>
          <cell r="AA171">
            <v>0</v>
          </cell>
          <cell r="AB171">
            <v>0</v>
          </cell>
          <cell r="AC171">
            <v>1</v>
          </cell>
          <cell r="AD171">
            <v>0</v>
          </cell>
          <cell r="AE171">
            <v>0</v>
          </cell>
          <cell r="AF171">
            <v>0</v>
          </cell>
          <cell r="AG171">
            <v>4</v>
          </cell>
          <cell r="AH171">
            <v>0</v>
          </cell>
          <cell r="AI171">
            <v>2</v>
          </cell>
          <cell r="AJ171">
            <v>0</v>
          </cell>
          <cell r="AK171">
            <v>0</v>
          </cell>
          <cell r="AL171">
            <v>0</v>
          </cell>
          <cell r="AM171">
            <v>0</v>
          </cell>
          <cell r="AN171">
            <v>0</v>
          </cell>
          <cell r="AO171">
            <v>0</v>
          </cell>
          <cell r="AP171">
            <v>0</v>
          </cell>
          <cell r="AQ171">
            <v>1</v>
          </cell>
          <cell r="AR171">
            <v>162</v>
          </cell>
        </row>
        <row r="172">
          <cell r="E172">
            <v>6</v>
          </cell>
          <cell r="F172">
            <v>19</v>
          </cell>
          <cell r="G172">
            <v>0</v>
          </cell>
          <cell r="H172">
            <v>0</v>
          </cell>
          <cell r="I172">
            <v>0</v>
          </cell>
          <cell r="J172">
            <v>0</v>
          </cell>
          <cell r="K172">
            <v>0</v>
          </cell>
          <cell r="L172">
            <v>0</v>
          </cell>
          <cell r="M172">
            <v>0</v>
          </cell>
          <cell r="N172">
            <v>0</v>
          </cell>
          <cell r="O172">
            <v>2</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1</v>
          </cell>
          <cell r="AD172">
            <v>0</v>
          </cell>
          <cell r="AE172">
            <v>0</v>
          </cell>
          <cell r="AF172">
            <v>0</v>
          </cell>
          <cell r="AG172">
            <v>0</v>
          </cell>
          <cell r="AH172">
            <v>0</v>
          </cell>
          <cell r="AI172">
            <v>1</v>
          </cell>
          <cell r="AJ172">
            <v>0</v>
          </cell>
          <cell r="AK172">
            <v>0</v>
          </cell>
          <cell r="AL172">
            <v>0</v>
          </cell>
          <cell r="AM172">
            <v>0</v>
          </cell>
          <cell r="AN172">
            <v>0</v>
          </cell>
          <cell r="AO172">
            <v>0</v>
          </cell>
          <cell r="AP172">
            <v>0</v>
          </cell>
          <cell r="AQ172">
            <v>3</v>
          </cell>
          <cell r="AR172">
            <v>32</v>
          </cell>
        </row>
        <row r="173">
          <cell r="E173">
            <v>16</v>
          </cell>
          <cell r="F173">
            <v>49</v>
          </cell>
          <cell r="G173">
            <v>1</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1</v>
          </cell>
          <cell r="AD173">
            <v>0</v>
          </cell>
          <cell r="AE173">
            <v>0</v>
          </cell>
          <cell r="AF173">
            <v>0</v>
          </cell>
          <cell r="AG173">
            <v>2</v>
          </cell>
          <cell r="AH173">
            <v>0</v>
          </cell>
          <cell r="AI173">
            <v>0</v>
          </cell>
          <cell r="AJ173">
            <v>0</v>
          </cell>
          <cell r="AK173">
            <v>0</v>
          </cell>
          <cell r="AL173">
            <v>0</v>
          </cell>
          <cell r="AM173">
            <v>0</v>
          </cell>
          <cell r="AN173">
            <v>0</v>
          </cell>
          <cell r="AO173">
            <v>0</v>
          </cell>
          <cell r="AP173">
            <v>0</v>
          </cell>
          <cell r="AQ173">
            <v>1</v>
          </cell>
          <cell r="AR173">
            <v>70</v>
          </cell>
        </row>
        <row r="174">
          <cell r="E174">
            <v>7</v>
          </cell>
          <cell r="F174">
            <v>21</v>
          </cell>
          <cell r="G174">
            <v>0</v>
          </cell>
          <cell r="H174">
            <v>3</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1</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32</v>
          </cell>
        </row>
        <row r="175">
          <cell r="E175">
            <v>4</v>
          </cell>
          <cell r="F175">
            <v>4</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8</v>
          </cell>
        </row>
        <row r="176">
          <cell r="E176">
            <v>3</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1</v>
          </cell>
          <cell r="AR176">
            <v>4</v>
          </cell>
        </row>
        <row r="177">
          <cell r="E177">
            <v>6</v>
          </cell>
          <cell r="F177">
            <v>0</v>
          </cell>
          <cell r="G177">
            <v>1</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2</v>
          </cell>
          <cell r="AR177">
            <v>9</v>
          </cell>
        </row>
        <row r="178">
          <cell r="E178">
            <v>7</v>
          </cell>
          <cell r="F178">
            <v>22</v>
          </cell>
          <cell r="G178">
            <v>0</v>
          </cell>
          <cell r="H178">
            <v>1</v>
          </cell>
          <cell r="I178">
            <v>0</v>
          </cell>
          <cell r="J178">
            <v>1</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2</v>
          </cell>
          <cell r="AR178">
            <v>33</v>
          </cell>
        </row>
        <row r="179">
          <cell r="E179">
            <v>3</v>
          </cell>
          <cell r="F179">
            <v>0</v>
          </cell>
          <cell r="G179">
            <v>0</v>
          </cell>
          <cell r="H179">
            <v>1</v>
          </cell>
          <cell r="I179">
            <v>0</v>
          </cell>
          <cell r="J179">
            <v>0</v>
          </cell>
          <cell r="K179">
            <v>1</v>
          </cell>
          <cell r="L179">
            <v>0</v>
          </cell>
          <cell r="M179">
            <v>0</v>
          </cell>
          <cell r="N179">
            <v>1</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1</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7</v>
          </cell>
        </row>
        <row r="180">
          <cell r="E180">
            <v>41</v>
          </cell>
          <cell r="F180">
            <v>1</v>
          </cell>
          <cell r="G180">
            <v>1</v>
          </cell>
          <cell r="H180">
            <v>9</v>
          </cell>
          <cell r="I180">
            <v>0</v>
          </cell>
          <cell r="J180">
            <v>0</v>
          </cell>
          <cell r="K180">
            <v>0</v>
          </cell>
          <cell r="L180">
            <v>0</v>
          </cell>
          <cell r="M180">
            <v>0</v>
          </cell>
          <cell r="N180">
            <v>0</v>
          </cell>
          <cell r="O180">
            <v>0</v>
          </cell>
          <cell r="P180">
            <v>0</v>
          </cell>
          <cell r="Q180">
            <v>0</v>
          </cell>
          <cell r="R180">
            <v>0</v>
          </cell>
          <cell r="S180">
            <v>9</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1</v>
          </cell>
          <cell r="AH180">
            <v>0</v>
          </cell>
          <cell r="AI180">
            <v>0</v>
          </cell>
          <cell r="AJ180">
            <v>0</v>
          </cell>
          <cell r="AK180">
            <v>0</v>
          </cell>
          <cell r="AL180">
            <v>0</v>
          </cell>
          <cell r="AM180">
            <v>0</v>
          </cell>
          <cell r="AN180">
            <v>0</v>
          </cell>
          <cell r="AO180">
            <v>0</v>
          </cell>
          <cell r="AP180">
            <v>0</v>
          </cell>
          <cell r="AQ180">
            <v>4</v>
          </cell>
          <cell r="AR180">
            <v>66</v>
          </cell>
        </row>
        <row r="181">
          <cell r="E181">
            <v>67</v>
          </cell>
          <cell r="F181">
            <v>0</v>
          </cell>
          <cell r="G181">
            <v>4</v>
          </cell>
          <cell r="H181">
            <v>14</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1</v>
          </cell>
          <cell r="AR181">
            <v>86</v>
          </cell>
        </row>
        <row r="182">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5</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5</v>
          </cell>
        </row>
        <row r="183">
          <cell r="E183">
            <v>6</v>
          </cell>
          <cell r="F183">
            <v>90</v>
          </cell>
          <cell r="G183">
            <v>0</v>
          </cell>
          <cell r="H183">
            <v>8</v>
          </cell>
          <cell r="I183">
            <v>0</v>
          </cell>
          <cell r="J183">
            <v>0</v>
          </cell>
          <cell r="K183">
            <v>1</v>
          </cell>
          <cell r="L183">
            <v>0</v>
          </cell>
          <cell r="M183">
            <v>0</v>
          </cell>
          <cell r="N183">
            <v>0</v>
          </cell>
          <cell r="O183">
            <v>0</v>
          </cell>
          <cell r="P183">
            <v>1</v>
          </cell>
          <cell r="Q183">
            <v>0</v>
          </cell>
          <cell r="R183">
            <v>1</v>
          </cell>
          <cell r="S183">
            <v>1</v>
          </cell>
          <cell r="T183">
            <v>0</v>
          </cell>
          <cell r="U183">
            <v>0</v>
          </cell>
          <cell r="V183">
            <v>0</v>
          </cell>
          <cell r="W183">
            <v>0</v>
          </cell>
          <cell r="X183">
            <v>0</v>
          </cell>
          <cell r="Y183">
            <v>0</v>
          </cell>
          <cell r="Z183">
            <v>0</v>
          </cell>
          <cell r="AA183">
            <v>0</v>
          </cell>
          <cell r="AB183">
            <v>0</v>
          </cell>
          <cell r="AC183">
            <v>5</v>
          </cell>
          <cell r="AD183">
            <v>0</v>
          </cell>
          <cell r="AE183">
            <v>0</v>
          </cell>
          <cell r="AF183">
            <v>0</v>
          </cell>
          <cell r="AG183">
            <v>5</v>
          </cell>
          <cell r="AH183">
            <v>0</v>
          </cell>
          <cell r="AI183">
            <v>1</v>
          </cell>
          <cell r="AJ183">
            <v>0</v>
          </cell>
          <cell r="AK183">
            <v>0</v>
          </cell>
          <cell r="AL183">
            <v>0</v>
          </cell>
          <cell r="AM183">
            <v>0</v>
          </cell>
          <cell r="AN183">
            <v>0</v>
          </cell>
          <cell r="AO183">
            <v>0</v>
          </cell>
          <cell r="AP183">
            <v>0</v>
          </cell>
          <cell r="AQ183">
            <v>1</v>
          </cell>
          <cell r="AR183">
            <v>120</v>
          </cell>
        </row>
        <row r="184">
          <cell r="E184">
            <v>86</v>
          </cell>
          <cell r="F184">
            <v>483</v>
          </cell>
          <cell r="G184">
            <v>26</v>
          </cell>
          <cell r="H184">
            <v>55</v>
          </cell>
          <cell r="I184">
            <v>0</v>
          </cell>
          <cell r="J184">
            <v>0</v>
          </cell>
          <cell r="K184">
            <v>0</v>
          </cell>
          <cell r="L184">
            <v>0</v>
          </cell>
          <cell r="M184">
            <v>0</v>
          </cell>
          <cell r="N184">
            <v>1</v>
          </cell>
          <cell r="O184">
            <v>4</v>
          </cell>
          <cell r="P184">
            <v>0</v>
          </cell>
          <cell r="Q184">
            <v>0</v>
          </cell>
          <cell r="R184">
            <v>0</v>
          </cell>
          <cell r="S184">
            <v>4</v>
          </cell>
          <cell r="T184">
            <v>0</v>
          </cell>
          <cell r="U184">
            <v>0</v>
          </cell>
          <cell r="V184">
            <v>0</v>
          </cell>
          <cell r="W184">
            <v>0</v>
          </cell>
          <cell r="X184">
            <v>0</v>
          </cell>
          <cell r="Y184">
            <v>0</v>
          </cell>
          <cell r="Z184">
            <v>0</v>
          </cell>
          <cell r="AA184">
            <v>0</v>
          </cell>
          <cell r="AB184">
            <v>0</v>
          </cell>
          <cell r="AC184">
            <v>1</v>
          </cell>
          <cell r="AD184">
            <v>0</v>
          </cell>
          <cell r="AE184">
            <v>0</v>
          </cell>
          <cell r="AF184">
            <v>0</v>
          </cell>
          <cell r="AG184">
            <v>24</v>
          </cell>
          <cell r="AH184">
            <v>0</v>
          </cell>
          <cell r="AI184">
            <v>4</v>
          </cell>
          <cell r="AJ184">
            <v>0</v>
          </cell>
          <cell r="AK184">
            <v>0</v>
          </cell>
          <cell r="AL184">
            <v>0</v>
          </cell>
          <cell r="AM184">
            <v>0</v>
          </cell>
          <cell r="AN184">
            <v>0</v>
          </cell>
          <cell r="AO184">
            <v>0</v>
          </cell>
          <cell r="AP184">
            <v>0</v>
          </cell>
          <cell r="AQ184">
            <v>14</v>
          </cell>
          <cell r="AR184">
            <v>702</v>
          </cell>
        </row>
        <row r="185">
          <cell r="E185">
            <v>18</v>
          </cell>
          <cell r="F185">
            <v>2</v>
          </cell>
          <cell r="G185">
            <v>0</v>
          </cell>
          <cell r="H185">
            <v>2</v>
          </cell>
          <cell r="I185">
            <v>0</v>
          </cell>
          <cell r="J185">
            <v>0</v>
          </cell>
          <cell r="K185">
            <v>0</v>
          </cell>
          <cell r="L185">
            <v>0</v>
          </cell>
          <cell r="M185">
            <v>0</v>
          </cell>
          <cell r="N185">
            <v>0</v>
          </cell>
          <cell r="O185">
            <v>0</v>
          </cell>
          <cell r="P185">
            <v>0</v>
          </cell>
          <cell r="Q185">
            <v>0</v>
          </cell>
          <cell r="R185">
            <v>0</v>
          </cell>
          <cell r="S185">
            <v>3</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5</v>
          </cell>
          <cell r="AH185">
            <v>0</v>
          </cell>
          <cell r="AI185">
            <v>0</v>
          </cell>
          <cell r="AJ185">
            <v>0</v>
          </cell>
          <cell r="AK185">
            <v>0</v>
          </cell>
          <cell r="AL185">
            <v>0</v>
          </cell>
          <cell r="AM185">
            <v>0</v>
          </cell>
          <cell r="AN185">
            <v>0</v>
          </cell>
          <cell r="AO185">
            <v>0</v>
          </cell>
          <cell r="AP185">
            <v>0</v>
          </cell>
          <cell r="AQ185">
            <v>0</v>
          </cell>
          <cell r="AR185">
            <v>30</v>
          </cell>
        </row>
        <row r="186">
          <cell r="E186">
            <v>41</v>
          </cell>
          <cell r="F186">
            <v>0</v>
          </cell>
          <cell r="G186">
            <v>0</v>
          </cell>
          <cell r="H186">
            <v>13</v>
          </cell>
          <cell r="I186">
            <v>0</v>
          </cell>
          <cell r="J186">
            <v>0</v>
          </cell>
          <cell r="K186">
            <v>0</v>
          </cell>
          <cell r="L186">
            <v>0</v>
          </cell>
          <cell r="M186">
            <v>0</v>
          </cell>
          <cell r="N186">
            <v>0</v>
          </cell>
          <cell r="O186">
            <v>0</v>
          </cell>
          <cell r="P186">
            <v>0</v>
          </cell>
          <cell r="Q186">
            <v>0</v>
          </cell>
          <cell r="R186">
            <v>0</v>
          </cell>
          <cell r="S186">
            <v>1</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24</v>
          </cell>
          <cell r="AH186">
            <v>0</v>
          </cell>
          <cell r="AI186">
            <v>0</v>
          </cell>
          <cell r="AJ186">
            <v>0</v>
          </cell>
          <cell r="AK186">
            <v>0</v>
          </cell>
          <cell r="AL186">
            <v>0</v>
          </cell>
          <cell r="AM186">
            <v>0</v>
          </cell>
          <cell r="AN186">
            <v>0</v>
          </cell>
          <cell r="AO186">
            <v>0</v>
          </cell>
          <cell r="AP186">
            <v>0</v>
          </cell>
          <cell r="AQ186">
            <v>2</v>
          </cell>
          <cell r="AR186">
            <v>81</v>
          </cell>
        </row>
        <row r="187">
          <cell r="E187">
            <v>24</v>
          </cell>
          <cell r="F187">
            <v>1</v>
          </cell>
          <cell r="G187">
            <v>0</v>
          </cell>
          <cell r="H187">
            <v>6</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2</v>
          </cell>
          <cell r="AH187">
            <v>0</v>
          </cell>
          <cell r="AI187">
            <v>0</v>
          </cell>
          <cell r="AJ187">
            <v>0</v>
          </cell>
          <cell r="AK187">
            <v>0</v>
          </cell>
          <cell r="AL187">
            <v>0</v>
          </cell>
          <cell r="AM187">
            <v>0</v>
          </cell>
          <cell r="AN187">
            <v>0</v>
          </cell>
          <cell r="AO187">
            <v>0</v>
          </cell>
          <cell r="AP187">
            <v>0</v>
          </cell>
          <cell r="AQ187">
            <v>1</v>
          </cell>
          <cell r="AR187">
            <v>34</v>
          </cell>
        </row>
        <row r="188">
          <cell r="E188">
            <v>5</v>
          </cell>
          <cell r="F188">
            <v>61</v>
          </cell>
          <cell r="G188">
            <v>0</v>
          </cell>
          <cell r="H188">
            <v>0</v>
          </cell>
          <cell r="I188">
            <v>0</v>
          </cell>
          <cell r="J188">
            <v>0</v>
          </cell>
          <cell r="K188">
            <v>0</v>
          </cell>
          <cell r="L188">
            <v>0</v>
          </cell>
          <cell r="M188">
            <v>0</v>
          </cell>
          <cell r="N188">
            <v>0</v>
          </cell>
          <cell r="O188">
            <v>0</v>
          </cell>
          <cell r="P188">
            <v>2</v>
          </cell>
          <cell r="Q188">
            <v>0</v>
          </cell>
          <cell r="R188">
            <v>0</v>
          </cell>
          <cell r="S188">
            <v>0</v>
          </cell>
          <cell r="T188">
            <v>0</v>
          </cell>
          <cell r="U188">
            <v>0</v>
          </cell>
          <cell r="V188">
            <v>0</v>
          </cell>
          <cell r="W188">
            <v>0</v>
          </cell>
          <cell r="X188">
            <v>0</v>
          </cell>
          <cell r="Y188">
            <v>0</v>
          </cell>
          <cell r="Z188">
            <v>0</v>
          </cell>
          <cell r="AA188">
            <v>0</v>
          </cell>
          <cell r="AB188">
            <v>0</v>
          </cell>
          <cell r="AC188">
            <v>5</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1</v>
          </cell>
          <cell r="AR188">
            <v>74</v>
          </cell>
        </row>
        <row r="189">
          <cell r="E189">
            <v>35</v>
          </cell>
          <cell r="F189">
            <v>788</v>
          </cell>
          <cell r="G189">
            <v>3</v>
          </cell>
          <cell r="H189">
            <v>7</v>
          </cell>
          <cell r="I189">
            <v>0</v>
          </cell>
          <cell r="J189">
            <v>3</v>
          </cell>
          <cell r="K189">
            <v>17</v>
          </cell>
          <cell r="L189">
            <v>31</v>
          </cell>
          <cell r="M189">
            <v>3</v>
          </cell>
          <cell r="N189">
            <v>2</v>
          </cell>
          <cell r="O189">
            <v>3</v>
          </cell>
          <cell r="P189">
            <v>0</v>
          </cell>
          <cell r="Q189">
            <v>0</v>
          </cell>
          <cell r="R189">
            <v>1</v>
          </cell>
          <cell r="S189">
            <v>5</v>
          </cell>
          <cell r="T189">
            <v>0</v>
          </cell>
          <cell r="U189">
            <v>0</v>
          </cell>
          <cell r="V189">
            <v>3</v>
          </cell>
          <cell r="W189">
            <v>0</v>
          </cell>
          <cell r="X189">
            <v>9</v>
          </cell>
          <cell r="Y189">
            <v>0</v>
          </cell>
          <cell r="Z189">
            <v>0</v>
          </cell>
          <cell r="AA189">
            <v>0</v>
          </cell>
          <cell r="AB189">
            <v>0</v>
          </cell>
          <cell r="AC189">
            <v>26</v>
          </cell>
          <cell r="AD189">
            <v>0</v>
          </cell>
          <cell r="AE189">
            <v>0</v>
          </cell>
          <cell r="AF189">
            <v>0</v>
          </cell>
          <cell r="AG189">
            <v>4</v>
          </cell>
          <cell r="AH189">
            <v>11</v>
          </cell>
          <cell r="AI189">
            <v>125</v>
          </cell>
          <cell r="AJ189">
            <v>1</v>
          </cell>
          <cell r="AK189">
            <v>0</v>
          </cell>
          <cell r="AL189">
            <v>0</v>
          </cell>
          <cell r="AM189">
            <v>0</v>
          </cell>
          <cell r="AN189">
            <v>0</v>
          </cell>
          <cell r="AO189">
            <v>0</v>
          </cell>
          <cell r="AP189">
            <v>0</v>
          </cell>
          <cell r="AQ189">
            <v>117</v>
          </cell>
          <cell r="AR189">
            <v>1194</v>
          </cell>
        </row>
        <row r="190">
          <cell r="E190">
            <v>1</v>
          </cell>
          <cell r="F190">
            <v>49</v>
          </cell>
          <cell r="G190">
            <v>2</v>
          </cell>
          <cell r="H190">
            <v>1</v>
          </cell>
          <cell r="I190">
            <v>0</v>
          </cell>
          <cell r="J190">
            <v>1</v>
          </cell>
          <cell r="K190">
            <v>1</v>
          </cell>
          <cell r="L190">
            <v>4</v>
          </cell>
          <cell r="M190">
            <v>0</v>
          </cell>
          <cell r="N190">
            <v>0</v>
          </cell>
          <cell r="O190">
            <v>1</v>
          </cell>
          <cell r="P190">
            <v>0</v>
          </cell>
          <cell r="Q190">
            <v>0</v>
          </cell>
          <cell r="R190">
            <v>0</v>
          </cell>
          <cell r="S190">
            <v>4</v>
          </cell>
          <cell r="T190">
            <v>0</v>
          </cell>
          <cell r="U190">
            <v>0</v>
          </cell>
          <cell r="V190">
            <v>0</v>
          </cell>
          <cell r="W190">
            <v>0</v>
          </cell>
          <cell r="X190">
            <v>0</v>
          </cell>
          <cell r="Y190">
            <v>0</v>
          </cell>
          <cell r="Z190">
            <v>0</v>
          </cell>
          <cell r="AA190">
            <v>0</v>
          </cell>
          <cell r="AB190">
            <v>0</v>
          </cell>
          <cell r="AC190">
            <v>3</v>
          </cell>
          <cell r="AD190">
            <v>0</v>
          </cell>
          <cell r="AE190">
            <v>0</v>
          </cell>
          <cell r="AF190">
            <v>0</v>
          </cell>
          <cell r="AG190">
            <v>0</v>
          </cell>
          <cell r="AH190">
            <v>3</v>
          </cell>
          <cell r="AI190">
            <v>15</v>
          </cell>
          <cell r="AJ190">
            <v>0</v>
          </cell>
          <cell r="AK190">
            <v>0</v>
          </cell>
          <cell r="AL190">
            <v>0</v>
          </cell>
          <cell r="AM190">
            <v>0</v>
          </cell>
          <cell r="AN190">
            <v>0</v>
          </cell>
          <cell r="AO190">
            <v>0</v>
          </cell>
          <cell r="AP190">
            <v>0</v>
          </cell>
          <cell r="AQ190">
            <v>7</v>
          </cell>
          <cell r="AR190">
            <v>92</v>
          </cell>
        </row>
        <row r="191">
          <cell r="E191">
            <v>2</v>
          </cell>
          <cell r="F191">
            <v>71</v>
          </cell>
          <cell r="G191">
            <v>0</v>
          </cell>
          <cell r="H191">
            <v>2</v>
          </cell>
          <cell r="I191">
            <v>0</v>
          </cell>
          <cell r="J191">
            <v>0</v>
          </cell>
          <cell r="K191">
            <v>0</v>
          </cell>
          <cell r="L191">
            <v>7</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1</v>
          </cell>
          <cell r="AD191">
            <v>0</v>
          </cell>
          <cell r="AE191">
            <v>0</v>
          </cell>
          <cell r="AF191">
            <v>0</v>
          </cell>
          <cell r="AG191">
            <v>0</v>
          </cell>
          <cell r="AH191">
            <v>0</v>
          </cell>
          <cell r="AI191">
            <v>19</v>
          </cell>
          <cell r="AJ191">
            <v>0</v>
          </cell>
          <cell r="AK191">
            <v>0</v>
          </cell>
          <cell r="AL191">
            <v>0</v>
          </cell>
          <cell r="AM191">
            <v>0</v>
          </cell>
          <cell r="AN191">
            <v>0</v>
          </cell>
          <cell r="AO191">
            <v>0</v>
          </cell>
          <cell r="AP191">
            <v>0</v>
          </cell>
          <cell r="AQ191">
            <v>1</v>
          </cell>
          <cell r="AR191">
            <v>103</v>
          </cell>
        </row>
        <row r="192">
          <cell r="E192">
            <v>1</v>
          </cell>
          <cell r="F192">
            <v>13</v>
          </cell>
          <cell r="G192">
            <v>0</v>
          </cell>
          <cell r="H192">
            <v>0</v>
          </cell>
          <cell r="I192">
            <v>0</v>
          </cell>
          <cell r="J192">
            <v>0</v>
          </cell>
          <cell r="K192">
            <v>0</v>
          </cell>
          <cell r="L192">
            <v>1</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1</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1</v>
          </cell>
          <cell r="AR192">
            <v>17</v>
          </cell>
        </row>
        <row r="193">
          <cell r="E193">
            <v>1</v>
          </cell>
          <cell r="F193">
            <v>27</v>
          </cell>
          <cell r="G193">
            <v>0</v>
          </cell>
          <cell r="H193">
            <v>0</v>
          </cell>
          <cell r="I193">
            <v>0</v>
          </cell>
          <cell r="J193">
            <v>0</v>
          </cell>
          <cell r="K193">
            <v>0</v>
          </cell>
          <cell r="L193">
            <v>1</v>
          </cell>
          <cell r="M193">
            <v>0</v>
          </cell>
          <cell r="N193">
            <v>0</v>
          </cell>
          <cell r="O193">
            <v>0</v>
          </cell>
          <cell r="P193">
            <v>0</v>
          </cell>
          <cell r="Q193">
            <v>0</v>
          </cell>
          <cell r="R193">
            <v>0</v>
          </cell>
          <cell r="S193">
            <v>2</v>
          </cell>
          <cell r="T193">
            <v>0</v>
          </cell>
          <cell r="U193">
            <v>0</v>
          </cell>
          <cell r="V193">
            <v>0</v>
          </cell>
          <cell r="W193">
            <v>0</v>
          </cell>
          <cell r="X193">
            <v>0</v>
          </cell>
          <cell r="Y193">
            <v>0</v>
          </cell>
          <cell r="Z193">
            <v>0</v>
          </cell>
          <cell r="AA193">
            <v>0</v>
          </cell>
          <cell r="AB193">
            <v>0</v>
          </cell>
          <cell r="AC193">
            <v>1</v>
          </cell>
          <cell r="AD193">
            <v>0</v>
          </cell>
          <cell r="AE193">
            <v>0</v>
          </cell>
          <cell r="AF193">
            <v>0</v>
          </cell>
          <cell r="AG193">
            <v>0</v>
          </cell>
          <cell r="AH193">
            <v>2</v>
          </cell>
          <cell r="AI193">
            <v>0</v>
          </cell>
          <cell r="AJ193">
            <v>0</v>
          </cell>
          <cell r="AK193">
            <v>0</v>
          </cell>
          <cell r="AL193">
            <v>0</v>
          </cell>
          <cell r="AM193">
            <v>0</v>
          </cell>
          <cell r="AN193">
            <v>0</v>
          </cell>
          <cell r="AO193">
            <v>0</v>
          </cell>
          <cell r="AP193">
            <v>0</v>
          </cell>
          <cell r="AQ193">
            <v>0</v>
          </cell>
          <cell r="AR193">
            <v>34</v>
          </cell>
        </row>
        <row r="194">
          <cell r="E194">
            <v>1</v>
          </cell>
          <cell r="F194">
            <v>4</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5</v>
          </cell>
        </row>
        <row r="195">
          <cell r="E195">
            <v>1</v>
          </cell>
          <cell r="F195">
            <v>7</v>
          </cell>
          <cell r="G195">
            <v>0</v>
          </cell>
          <cell r="H195">
            <v>0</v>
          </cell>
          <cell r="I195">
            <v>0</v>
          </cell>
          <cell r="J195">
            <v>0</v>
          </cell>
          <cell r="K195">
            <v>0</v>
          </cell>
          <cell r="L195">
            <v>0</v>
          </cell>
          <cell r="M195">
            <v>0</v>
          </cell>
          <cell r="N195">
            <v>0</v>
          </cell>
          <cell r="O195">
            <v>0</v>
          </cell>
          <cell r="P195">
            <v>0</v>
          </cell>
          <cell r="Q195">
            <v>0</v>
          </cell>
          <cell r="R195">
            <v>0</v>
          </cell>
          <cell r="S195">
            <v>1</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1</v>
          </cell>
          <cell r="AJ195">
            <v>0</v>
          </cell>
          <cell r="AK195">
            <v>0</v>
          </cell>
          <cell r="AL195">
            <v>0</v>
          </cell>
          <cell r="AM195">
            <v>0</v>
          </cell>
          <cell r="AN195">
            <v>0</v>
          </cell>
          <cell r="AO195">
            <v>0</v>
          </cell>
          <cell r="AP195">
            <v>0</v>
          </cell>
          <cell r="AQ195">
            <v>0</v>
          </cell>
          <cell r="AR195">
            <v>10</v>
          </cell>
        </row>
        <row r="196">
          <cell r="E196">
            <v>0</v>
          </cell>
          <cell r="F196">
            <v>1</v>
          </cell>
          <cell r="G196">
            <v>0</v>
          </cell>
          <cell r="H196">
            <v>0</v>
          </cell>
          <cell r="I196">
            <v>0</v>
          </cell>
          <cell r="J196">
            <v>0</v>
          </cell>
          <cell r="K196">
            <v>0</v>
          </cell>
          <cell r="L196">
            <v>0</v>
          </cell>
          <cell r="M196">
            <v>0</v>
          </cell>
          <cell r="N196">
            <v>0</v>
          </cell>
          <cell r="O196">
            <v>0</v>
          </cell>
          <cell r="P196">
            <v>0</v>
          </cell>
          <cell r="Q196">
            <v>0</v>
          </cell>
          <cell r="R196">
            <v>0</v>
          </cell>
          <cell r="S196">
            <v>10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2</v>
          </cell>
          <cell r="AR196">
            <v>13</v>
          </cell>
        </row>
        <row r="197">
          <cell r="E197">
            <v>0</v>
          </cell>
          <cell r="F197">
            <v>1</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1</v>
          </cell>
          <cell r="AR197">
            <v>2</v>
          </cell>
        </row>
        <row r="198">
          <cell r="E198">
            <v>0</v>
          </cell>
          <cell r="F198">
            <v>10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10</v>
          </cell>
        </row>
        <row r="199">
          <cell r="E199">
            <v>42</v>
          </cell>
          <cell r="F199">
            <v>484</v>
          </cell>
          <cell r="G199">
            <v>0</v>
          </cell>
          <cell r="H199">
            <v>2</v>
          </cell>
          <cell r="I199">
            <v>0</v>
          </cell>
          <cell r="J199">
            <v>0</v>
          </cell>
          <cell r="K199">
            <v>7</v>
          </cell>
          <cell r="L199">
            <v>4</v>
          </cell>
          <cell r="M199">
            <v>0</v>
          </cell>
          <cell r="N199">
            <v>4</v>
          </cell>
          <cell r="O199">
            <v>1</v>
          </cell>
          <cell r="P199">
            <v>3</v>
          </cell>
          <cell r="Q199">
            <v>0</v>
          </cell>
          <cell r="R199">
            <v>0</v>
          </cell>
          <cell r="S199">
            <v>7</v>
          </cell>
          <cell r="T199">
            <v>0</v>
          </cell>
          <cell r="U199">
            <v>0</v>
          </cell>
          <cell r="V199">
            <v>0</v>
          </cell>
          <cell r="W199">
            <v>0</v>
          </cell>
          <cell r="X199">
            <v>0</v>
          </cell>
          <cell r="Y199">
            <v>0</v>
          </cell>
          <cell r="Z199">
            <v>0</v>
          </cell>
          <cell r="AA199">
            <v>0</v>
          </cell>
          <cell r="AB199">
            <v>0</v>
          </cell>
          <cell r="AC199">
            <v>9</v>
          </cell>
          <cell r="AD199">
            <v>0</v>
          </cell>
          <cell r="AE199">
            <v>0</v>
          </cell>
          <cell r="AF199">
            <v>0</v>
          </cell>
          <cell r="AG199">
            <v>0</v>
          </cell>
          <cell r="AH199">
            <v>0</v>
          </cell>
          <cell r="AI199">
            <v>5</v>
          </cell>
          <cell r="AJ199">
            <v>0</v>
          </cell>
          <cell r="AK199">
            <v>0</v>
          </cell>
          <cell r="AL199">
            <v>0</v>
          </cell>
          <cell r="AM199">
            <v>0</v>
          </cell>
          <cell r="AN199">
            <v>0</v>
          </cell>
          <cell r="AO199">
            <v>0</v>
          </cell>
          <cell r="AP199">
            <v>0</v>
          </cell>
          <cell r="AQ199">
            <v>13</v>
          </cell>
          <cell r="AR199">
            <v>581</v>
          </cell>
        </row>
        <row r="200">
          <cell r="E200">
            <v>1</v>
          </cell>
          <cell r="F200">
            <v>16</v>
          </cell>
          <cell r="G200">
            <v>1</v>
          </cell>
          <cell r="H200">
            <v>0</v>
          </cell>
          <cell r="I200">
            <v>0</v>
          </cell>
          <cell r="J200">
            <v>0</v>
          </cell>
          <cell r="K200">
            <v>0</v>
          </cell>
          <cell r="L200">
            <v>0</v>
          </cell>
          <cell r="M200">
            <v>0</v>
          </cell>
          <cell r="N200">
            <v>0</v>
          </cell>
          <cell r="O200">
            <v>0</v>
          </cell>
          <cell r="P200">
            <v>0</v>
          </cell>
          <cell r="Q200">
            <v>0</v>
          </cell>
          <cell r="R200">
            <v>0</v>
          </cell>
          <cell r="S200">
            <v>1</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4</v>
          </cell>
          <cell r="AJ200">
            <v>0</v>
          </cell>
          <cell r="AK200">
            <v>0</v>
          </cell>
          <cell r="AL200">
            <v>0</v>
          </cell>
          <cell r="AM200">
            <v>0</v>
          </cell>
          <cell r="AN200">
            <v>0</v>
          </cell>
          <cell r="AO200">
            <v>0</v>
          </cell>
          <cell r="AP200">
            <v>0</v>
          </cell>
          <cell r="AQ200">
            <v>0</v>
          </cell>
          <cell r="AR200">
            <v>23</v>
          </cell>
        </row>
        <row r="201">
          <cell r="E201">
            <v>2</v>
          </cell>
          <cell r="F201">
            <v>1</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3</v>
          </cell>
        </row>
        <row r="202">
          <cell r="E202">
            <v>1</v>
          </cell>
          <cell r="F202">
            <v>4</v>
          </cell>
          <cell r="G202">
            <v>2</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7</v>
          </cell>
        </row>
        <row r="203">
          <cell r="E203">
            <v>0</v>
          </cell>
          <cell r="F203">
            <v>20</v>
          </cell>
          <cell r="G203">
            <v>0</v>
          </cell>
          <cell r="H203">
            <v>0</v>
          </cell>
          <cell r="I203">
            <v>0</v>
          </cell>
          <cell r="J203">
            <v>0</v>
          </cell>
          <cell r="K203">
            <v>0</v>
          </cell>
          <cell r="L203">
            <v>0</v>
          </cell>
          <cell r="M203">
            <v>0</v>
          </cell>
          <cell r="N203">
            <v>0</v>
          </cell>
          <cell r="O203">
            <v>0</v>
          </cell>
          <cell r="P203">
            <v>0</v>
          </cell>
          <cell r="Q203">
            <v>0</v>
          </cell>
          <cell r="R203">
            <v>0</v>
          </cell>
          <cell r="S203">
            <v>5</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4</v>
          </cell>
          <cell r="AR203">
            <v>29</v>
          </cell>
        </row>
        <row r="204">
          <cell r="E204">
            <v>4</v>
          </cell>
          <cell r="F204">
            <v>9</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1</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1</v>
          </cell>
          <cell r="AR204">
            <v>15</v>
          </cell>
        </row>
        <row r="205">
          <cell r="E205">
            <v>3</v>
          </cell>
          <cell r="F205">
            <v>18</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1</v>
          </cell>
          <cell r="AR205">
            <v>22</v>
          </cell>
        </row>
        <row r="206">
          <cell r="E206">
            <v>5</v>
          </cell>
          <cell r="F206">
            <v>2</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1</v>
          </cell>
          <cell r="AR206">
            <v>8</v>
          </cell>
        </row>
        <row r="207">
          <cell r="E207">
            <v>35</v>
          </cell>
          <cell r="F207">
            <v>2</v>
          </cell>
          <cell r="G207">
            <v>0</v>
          </cell>
          <cell r="H207">
            <v>0</v>
          </cell>
          <cell r="I207">
            <v>0</v>
          </cell>
          <cell r="J207">
            <v>0</v>
          </cell>
          <cell r="K207">
            <v>0</v>
          </cell>
          <cell r="L207">
            <v>0</v>
          </cell>
          <cell r="M207">
            <v>0</v>
          </cell>
          <cell r="N207">
            <v>0</v>
          </cell>
          <cell r="O207">
            <v>0</v>
          </cell>
          <cell r="P207">
            <v>0</v>
          </cell>
          <cell r="Q207">
            <v>0</v>
          </cell>
          <cell r="R207">
            <v>0</v>
          </cell>
          <cell r="S207">
            <v>1</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38</v>
          </cell>
        </row>
        <row r="208">
          <cell r="E208">
            <v>23</v>
          </cell>
          <cell r="F208">
            <v>440</v>
          </cell>
          <cell r="G208">
            <v>1</v>
          </cell>
          <cell r="H208">
            <v>14</v>
          </cell>
          <cell r="I208">
            <v>0</v>
          </cell>
          <cell r="J208">
            <v>3</v>
          </cell>
          <cell r="K208">
            <v>7</v>
          </cell>
          <cell r="L208">
            <v>5</v>
          </cell>
          <cell r="M208">
            <v>1</v>
          </cell>
          <cell r="N208">
            <v>2</v>
          </cell>
          <cell r="O208">
            <v>1</v>
          </cell>
          <cell r="P208">
            <v>4</v>
          </cell>
          <cell r="Q208">
            <v>86</v>
          </cell>
          <cell r="R208">
            <v>1</v>
          </cell>
          <cell r="S208">
            <v>3</v>
          </cell>
          <cell r="T208">
            <v>48</v>
          </cell>
          <cell r="U208">
            <v>0</v>
          </cell>
          <cell r="V208">
            <v>0</v>
          </cell>
          <cell r="W208">
            <v>0</v>
          </cell>
          <cell r="X208">
            <v>0</v>
          </cell>
          <cell r="Y208">
            <v>0</v>
          </cell>
          <cell r="Z208">
            <v>0</v>
          </cell>
          <cell r="AA208">
            <v>0</v>
          </cell>
          <cell r="AB208">
            <v>0</v>
          </cell>
          <cell r="AC208">
            <v>16</v>
          </cell>
          <cell r="AD208">
            <v>0</v>
          </cell>
          <cell r="AE208">
            <v>0</v>
          </cell>
          <cell r="AF208">
            <v>0</v>
          </cell>
          <cell r="AG208">
            <v>4</v>
          </cell>
          <cell r="AH208">
            <v>1</v>
          </cell>
          <cell r="AI208">
            <v>53</v>
          </cell>
          <cell r="AJ208">
            <v>2</v>
          </cell>
          <cell r="AK208">
            <v>1</v>
          </cell>
          <cell r="AL208">
            <v>0</v>
          </cell>
          <cell r="AM208">
            <v>0</v>
          </cell>
          <cell r="AN208">
            <v>0</v>
          </cell>
          <cell r="AO208">
            <v>0</v>
          </cell>
          <cell r="AP208">
            <v>0</v>
          </cell>
          <cell r="AQ208">
            <v>63</v>
          </cell>
          <cell r="AR208">
            <v>779</v>
          </cell>
        </row>
        <row r="209">
          <cell r="E209">
            <v>4</v>
          </cell>
          <cell r="F209">
            <v>130</v>
          </cell>
          <cell r="G209">
            <v>0</v>
          </cell>
          <cell r="H209">
            <v>3</v>
          </cell>
          <cell r="I209">
            <v>0</v>
          </cell>
          <cell r="J209">
            <v>1</v>
          </cell>
          <cell r="K209">
            <v>0</v>
          </cell>
          <cell r="L209">
            <v>1</v>
          </cell>
          <cell r="M209">
            <v>0</v>
          </cell>
          <cell r="N209">
            <v>0</v>
          </cell>
          <cell r="O209">
            <v>2</v>
          </cell>
          <cell r="P209">
            <v>2</v>
          </cell>
          <cell r="Q209">
            <v>13</v>
          </cell>
          <cell r="R209">
            <v>1</v>
          </cell>
          <cell r="S209">
            <v>3</v>
          </cell>
          <cell r="T209">
            <v>11</v>
          </cell>
          <cell r="U209">
            <v>0</v>
          </cell>
          <cell r="V209">
            <v>0</v>
          </cell>
          <cell r="W209">
            <v>0</v>
          </cell>
          <cell r="X209">
            <v>0</v>
          </cell>
          <cell r="Y209">
            <v>0</v>
          </cell>
          <cell r="Z209">
            <v>0</v>
          </cell>
          <cell r="AA209">
            <v>0</v>
          </cell>
          <cell r="AB209">
            <v>0</v>
          </cell>
          <cell r="AC209">
            <v>2</v>
          </cell>
          <cell r="AD209">
            <v>0</v>
          </cell>
          <cell r="AE209">
            <v>0</v>
          </cell>
          <cell r="AF209">
            <v>0</v>
          </cell>
          <cell r="AG209">
            <v>3</v>
          </cell>
          <cell r="AH209">
            <v>0</v>
          </cell>
          <cell r="AI209">
            <v>19</v>
          </cell>
          <cell r="AJ209">
            <v>3</v>
          </cell>
          <cell r="AK209">
            <v>5</v>
          </cell>
          <cell r="AL209">
            <v>0</v>
          </cell>
          <cell r="AM209">
            <v>0</v>
          </cell>
          <cell r="AN209">
            <v>0</v>
          </cell>
          <cell r="AO209">
            <v>0</v>
          </cell>
          <cell r="AP209">
            <v>0</v>
          </cell>
          <cell r="AQ209">
            <v>12</v>
          </cell>
          <cell r="AR209">
            <v>215</v>
          </cell>
        </row>
        <row r="210">
          <cell r="E210">
            <v>3</v>
          </cell>
          <cell r="F210">
            <v>99</v>
          </cell>
          <cell r="G210">
            <v>1</v>
          </cell>
          <cell r="H210">
            <v>1</v>
          </cell>
          <cell r="I210">
            <v>0</v>
          </cell>
          <cell r="J210">
            <v>0</v>
          </cell>
          <cell r="K210">
            <v>2</v>
          </cell>
          <cell r="L210">
            <v>0</v>
          </cell>
          <cell r="M210">
            <v>0</v>
          </cell>
          <cell r="N210">
            <v>3</v>
          </cell>
          <cell r="O210">
            <v>0</v>
          </cell>
          <cell r="P210">
            <v>1</v>
          </cell>
          <cell r="Q210">
            <v>14</v>
          </cell>
          <cell r="R210">
            <v>3</v>
          </cell>
          <cell r="S210">
            <v>3</v>
          </cell>
          <cell r="T210">
            <v>7</v>
          </cell>
          <cell r="U210">
            <v>0</v>
          </cell>
          <cell r="V210">
            <v>0</v>
          </cell>
          <cell r="W210">
            <v>0</v>
          </cell>
          <cell r="X210">
            <v>0</v>
          </cell>
          <cell r="Y210">
            <v>0</v>
          </cell>
          <cell r="Z210">
            <v>0</v>
          </cell>
          <cell r="AA210">
            <v>0</v>
          </cell>
          <cell r="AB210">
            <v>0</v>
          </cell>
          <cell r="AC210">
            <v>5</v>
          </cell>
          <cell r="AD210">
            <v>0</v>
          </cell>
          <cell r="AE210">
            <v>0</v>
          </cell>
          <cell r="AF210">
            <v>0</v>
          </cell>
          <cell r="AG210">
            <v>2</v>
          </cell>
          <cell r="AH210">
            <v>2</v>
          </cell>
          <cell r="AI210">
            <v>9</v>
          </cell>
          <cell r="AJ210">
            <v>3</v>
          </cell>
          <cell r="AK210">
            <v>0</v>
          </cell>
          <cell r="AL210">
            <v>0</v>
          </cell>
          <cell r="AM210">
            <v>0</v>
          </cell>
          <cell r="AN210">
            <v>0</v>
          </cell>
          <cell r="AO210">
            <v>0</v>
          </cell>
          <cell r="AP210">
            <v>0</v>
          </cell>
          <cell r="AQ210">
            <v>14</v>
          </cell>
          <cell r="AR210">
            <v>172</v>
          </cell>
        </row>
        <row r="211">
          <cell r="E211">
            <v>0</v>
          </cell>
          <cell r="F211">
            <v>10</v>
          </cell>
          <cell r="G211">
            <v>0</v>
          </cell>
          <cell r="H211">
            <v>1</v>
          </cell>
          <cell r="I211">
            <v>0</v>
          </cell>
          <cell r="J211">
            <v>0</v>
          </cell>
          <cell r="K211">
            <v>4</v>
          </cell>
          <cell r="L211">
            <v>0</v>
          </cell>
          <cell r="M211">
            <v>0</v>
          </cell>
          <cell r="N211">
            <v>1</v>
          </cell>
          <cell r="O211">
            <v>0</v>
          </cell>
          <cell r="P211">
            <v>2</v>
          </cell>
          <cell r="Q211">
            <v>1</v>
          </cell>
          <cell r="R211">
            <v>0</v>
          </cell>
          <cell r="S211">
            <v>0</v>
          </cell>
          <cell r="T211">
            <v>4</v>
          </cell>
          <cell r="U211">
            <v>0</v>
          </cell>
          <cell r="V211">
            <v>0</v>
          </cell>
          <cell r="W211">
            <v>0</v>
          </cell>
          <cell r="X211">
            <v>0</v>
          </cell>
          <cell r="Y211">
            <v>0</v>
          </cell>
          <cell r="Z211">
            <v>0</v>
          </cell>
          <cell r="AA211">
            <v>0</v>
          </cell>
          <cell r="AB211">
            <v>0</v>
          </cell>
          <cell r="AC211">
            <v>1</v>
          </cell>
          <cell r="AD211">
            <v>0</v>
          </cell>
          <cell r="AE211">
            <v>0</v>
          </cell>
          <cell r="AF211">
            <v>0</v>
          </cell>
          <cell r="AG211">
            <v>0</v>
          </cell>
          <cell r="AH211">
            <v>0</v>
          </cell>
          <cell r="AI211">
            <v>4</v>
          </cell>
          <cell r="AJ211">
            <v>0</v>
          </cell>
          <cell r="AK211">
            <v>0</v>
          </cell>
          <cell r="AL211">
            <v>0</v>
          </cell>
          <cell r="AM211">
            <v>0</v>
          </cell>
          <cell r="AN211">
            <v>0</v>
          </cell>
          <cell r="AO211">
            <v>0</v>
          </cell>
          <cell r="AP211">
            <v>0</v>
          </cell>
          <cell r="AQ211">
            <v>5</v>
          </cell>
          <cell r="AR211">
            <v>33</v>
          </cell>
        </row>
        <row r="212">
          <cell r="E212">
            <v>1</v>
          </cell>
          <cell r="F212">
            <v>140</v>
          </cell>
          <cell r="G212">
            <v>2</v>
          </cell>
          <cell r="H212">
            <v>27</v>
          </cell>
          <cell r="I212">
            <v>0</v>
          </cell>
          <cell r="J212">
            <v>6</v>
          </cell>
          <cell r="K212">
            <v>16</v>
          </cell>
          <cell r="L212">
            <v>1</v>
          </cell>
          <cell r="M212">
            <v>1</v>
          </cell>
          <cell r="N212">
            <v>2</v>
          </cell>
          <cell r="O212">
            <v>2</v>
          </cell>
          <cell r="P212">
            <v>2</v>
          </cell>
          <cell r="Q212">
            <v>42</v>
          </cell>
          <cell r="R212">
            <v>2</v>
          </cell>
          <cell r="S212">
            <v>0</v>
          </cell>
          <cell r="T212">
            <v>24</v>
          </cell>
          <cell r="U212">
            <v>0</v>
          </cell>
          <cell r="V212">
            <v>0</v>
          </cell>
          <cell r="W212">
            <v>0</v>
          </cell>
          <cell r="X212">
            <v>0</v>
          </cell>
          <cell r="Y212">
            <v>0</v>
          </cell>
          <cell r="Z212">
            <v>0</v>
          </cell>
          <cell r="AA212">
            <v>0</v>
          </cell>
          <cell r="AB212">
            <v>0</v>
          </cell>
          <cell r="AC212">
            <v>1</v>
          </cell>
          <cell r="AD212">
            <v>0</v>
          </cell>
          <cell r="AE212">
            <v>0</v>
          </cell>
          <cell r="AF212">
            <v>0</v>
          </cell>
          <cell r="AG212">
            <v>8</v>
          </cell>
          <cell r="AH212">
            <v>10</v>
          </cell>
          <cell r="AI212">
            <v>100</v>
          </cell>
          <cell r="AJ212">
            <v>0</v>
          </cell>
          <cell r="AK212">
            <v>0</v>
          </cell>
          <cell r="AL212">
            <v>0</v>
          </cell>
          <cell r="AM212">
            <v>0</v>
          </cell>
          <cell r="AN212">
            <v>0</v>
          </cell>
          <cell r="AO212">
            <v>0</v>
          </cell>
          <cell r="AP212">
            <v>0</v>
          </cell>
          <cell r="AQ212">
            <v>40</v>
          </cell>
          <cell r="AR212">
            <v>427</v>
          </cell>
        </row>
        <row r="213">
          <cell r="E213">
            <v>1</v>
          </cell>
          <cell r="F213">
            <v>147</v>
          </cell>
          <cell r="G213">
            <v>0</v>
          </cell>
          <cell r="H213">
            <v>4</v>
          </cell>
          <cell r="I213">
            <v>0</v>
          </cell>
          <cell r="J213">
            <v>4</v>
          </cell>
          <cell r="K213">
            <v>6</v>
          </cell>
          <cell r="L213">
            <v>1</v>
          </cell>
          <cell r="M213">
            <v>0</v>
          </cell>
          <cell r="N213">
            <v>0</v>
          </cell>
          <cell r="O213">
            <v>0</v>
          </cell>
          <cell r="P213">
            <v>2</v>
          </cell>
          <cell r="Q213">
            <v>50</v>
          </cell>
          <cell r="R213">
            <v>0</v>
          </cell>
          <cell r="S213">
            <v>0</v>
          </cell>
          <cell r="T213">
            <v>28</v>
          </cell>
          <cell r="U213">
            <v>0</v>
          </cell>
          <cell r="V213">
            <v>0</v>
          </cell>
          <cell r="W213">
            <v>0</v>
          </cell>
          <cell r="X213">
            <v>0</v>
          </cell>
          <cell r="Y213">
            <v>0</v>
          </cell>
          <cell r="Z213">
            <v>0</v>
          </cell>
          <cell r="AA213">
            <v>0</v>
          </cell>
          <cell r="AB213">
            <v>0</v>
          </cell>
          <cell r="AC213">
            <v>2</v>
          </cell>
          <cell r="AD213">
            <v>0</v>
          </cell>
          <cell r="AE213">
            <v>0</v>
          </cell>
          <cell r="AF213">
            <v>0</v>
          </cell>
          <cell r="AG213">
            <v>2</v>
          </cell>
          <cell r="AH213">
            <v>7</v>
          </cell>
          <cell r="AI213">
            <v>40</v>
          </cell>
          <cell r="AJ213">
            <v>2</v>
          </cell>
          <cell r="AK213">
            <v>5</v>
          </cell>
          <cell r="AL213">
            <v>0</v>
          </cell>
          <cell r="AM213">
            <v>0</v>
          </cell>
          <cell r="AN213">
            <v>0</v>
          </cell>
          <cell r="AO213">
            <v>0</v>
          </cell>
          <cell r="AP213">
            <v>0</v>
          </cell>
          <cell r="AQ213">
            <v>18</v>
          </cell>
          <cell r="AR213">
            <v>319</v>
          </cell>
        </row>
        <row r="214">
          <cell r="E214">
            <v>1</v>
          </cell>
          <cell r="F214">
            <v>250</v>
          </cell>
          <cell r="G214">
            <v>0</v>
          </cell>
          <cell r="H214">
            <v>10</v>
          </cell>
          <cell r="I214">
            <v>0</v>
          </cell>
          <cell r="J214">
            <v>1</v>
          </cell>
          <cell r="K214">
            <v>26</v>
          </cell>
          <cell r="L214">
            <v>4</v>
          </cell>
          <cell r="M214">
            <v>1</v>
          </cell>
          <cell r="N214">
            <v>4</v>
          </cell>
          <cell r="O214">
            <v>5</v>
          </cell>
          <cell r="P214">
            <v>1</v>
          </cell>
          <cell r="Q214">
            <v>57</v>
          </cell>
          <cell r="R214">
            <v>0</v>
          </cell>
          <cell r="S214">
            <v>1</v>
          </cell>
          <cell r="T214">
            <v>34</v>
          </cell>
          <cell r="U214">
            <v>0</v>
          </cell>
          <cell r="V214">
            <v>0</v>
          </cell>
          <cell r="W214">
            <v>0</v>
          </cell>
          <cell r="X214">
            <v>0</v>
          </cell>
          <cell r="Y214">
            <v>0</v>
          </cell>
          <cell r="Z214">
            <v>0</v>
          </cell>
          <cell r="AA214">
            <v>0</v>
          </cell>
          <cell r="AB214">
            <v>0</v>
          </cell>
          <cell r="AC214">
            <v>25</v>
          </cell>
          <cell r="AD214">
            <v>0</v>
          </cell>
          <cell r="AE214">
            <v>0</v>
          </cell>
          <cell r="AF214">
            <v>0</v>
          </cell>
          <cell r="AG214">
            <v>3</v>
          </cell>
          <cell r="AH214">
            <v>10</v>
          </cell>
          <cell r="AI214">
            <v>92</v>
          </cell>
          <cell r="AJ214">
            <v>0</v>
          </cell>
          <cell r="AK214">
            <v>0</v>
          </cell>
          <cell r="AL214">
            <v>0</v>
          </cell>
          <cell r="AM214">
            <v>0</v>
          </cell>
          <cell r="AN214">
            <v>0</v>
          </cell>
          <cell r="AO214">
            <v>0</v>
          </cell>
          <cell r="AP214">
            <v>0</v>
          </cell>
          <cell r="AQ214">
            <v>41</v>
          </cell>
          <cell r="AR214">
            <v>566</v>
          </cell>
        </row>
        <row r="215">
          <cell r="E215">
            <v>9</v>
          </cell>
          <cell r="F215">
            <v>391</v>
          </cell>
          <cell r="G215">
            <v>1</v>
          </cell>
          <cell r="H215">
            <v>18</v>
          </cell>
          <cell r="I215">
            <v>0</v>
          </cell>
          <cell r="J215">
            <v>5</v>
          </cell>
          <cell r="K215">
            <v>0</v>
          </cell>
          <cell r="L215">
            <v>0</v>
          </cell>
          <cell r="M215">
            <v>0</v>
          </cell>
          <cell r="N215">
            <v>0</v>
          </cell>
          <cell r="O215">
            <v>32</v>
          </cell>
          <cell r="P215">
            <v>0</v>
          </cell>
          <cell r="Q215">
            <v>45</v>
          </cell>
          <cell r="R215">
            <v>0</v>
          </cell>
          <cell r="S215">
            <v>1</v>
          </cell>
          <cell r="T215">
            <v>29</v>
          </cell>
          <cell r="U215">
            <v>0</v>
          </cell>
          <cell r="V215">
            <v>0</v>
          </cell>
          <cell r="W215">
            <v>0</v>
          </cell>
          <cell r="X215">
            <v>0</v>
          </cell>
          <cell r="Y215">
            <v>0</v>
          </cell>
          <cell r="Z215">
            <v>0</v>
          </cell>
          <cell r="AA215">
            <v>0</v>
          </cell>
          <cell r="AB215">
            <v>0</v>
          </cell>
          <cell r="AC215">
            <v>0</v>
          </cell>
          <cell r="AD215">
            <v>0</v>
          </cell>
          <cell r="AE215">
            <v>0</v>
          </cell>
          <cell r="AF215">
            <v>0</v>
          </cell>
          <cell r="AG215">
            <v>5</v>
          </cell>
          <cell r="AH215">
            <v>11</v>
          </cell>
          <cell r="AI215">
            <v>51</v>
          </cell>
          <cell r="AJ215">
            <v>1</v>
          </cell>
          <cell r="AK215">
            <v>2</v>
          </cell>
          <cell r="AL215">
            <v>0</v>
          </cell>
          <cell r="AM215">
            <v>0</v>
          </cell>
          <cell r="AN215">
            <v>0</v>
          </cell>
          <cell r="AO215">
            <v>0</v>
          </cell>
          <cell r="AP215">
            <v>0</v>
          </cell>
          <cell r="AQ215">
            <v>35</v>
          </cell>
          <cell r="AR215">
            <v>636</v>
          </cell>
        </row>
        <row r="216">
          <cell r="E216">
            <v>1</v>
          </cell>
          <cell r="F216">
            <v>31</v>
          </cell>
          <cell r="G216">
            <v>0</v>
          </cell>
          <cell r="H216">
            <v>1</v>
          </cell>
          <cell r="I216">
            <v>0</v>
          </cell>
          <cell r="J216">
            <v>0</v>
          </cell>
          <cell r="K216">
            <v>0</v>
          </cell>
          <cell r="L216">
            <v>0</v>
          </cell>
          <cell r="M216">
            <v>0</v>
          </cell>
          <cell r="N216">
            <v>0</v>
          </cell>
          <cell r="O216">
            <v>6</v>
          </cell>
          <cell r="P216">
            <v>0</v>
          </cell>
          <cell r="Q216">
            <v>1</v>
          </cell>
          <cell r="R216">
            <v>0</v>
          </cell>
          <cell r="S216">
            <v>0</v>
          </cell>
          <cell r="T216">
            <v>5</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1</v>
          </cell>
          <cell r="AI216">
            <v>1</v>
          </cell>
          <cell r="AJ216">
            <v>0</v>
          </cell>
          <cell r="AK216">
            <v>0</v>
          </cell>
          <cell r="AL216">
            <v>0</v>
          </cell>
          <cell r="AM216">
            <v>0</v>
          </cell>
          <cell r="AN216">
            <v>0</v>
          </cell>
          <cell r="AO216">
            <v>0</v>
          </cell>
          <cell r="AP216">
            <v>0</v>
          </cell>
          <cell r="AQ216">
            <v>3</v>
          </cell>
          <cell r="AR216">
            <v>50</v>
          </cell>
        </row>
        <row r="217">
          <cell r="E217">
            <v>0</v>
          </cell>
          <cell r="F217">
            <v>2</v>
          </cell>
          <cell r="G217">
            <v>0</v>
          </cell>
          <cell r="H217">
            <v>0</v>
          </cell>
          <cell r="I217">
            <v>0</v>
          </cell>
          <cell r="J217">
            <v>0</v>
          </cell>
          <cell r="K217">
            <v>0</v>
          </cell>
          <cell r="L217">
            <v>0</v>
          </cell>
          <cell r="M217">
            <v>0</v>
          </cell>
          <cell r="N217">
            <v>0</v>
          </cell>
          <cell r="O217">
            <v>0</v>
          </cell>
          <cell r="P217">
            <v>0</v>
          </cell>
          <cell r="Q217">
            <v>1</v>
          </cell>
          <cell r="R217">
            <v>0</v>
          </cell>
          <cell r="S217">
            <v>0</v>
          </cell>
          <cell r="T217">
            <v>2</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1</v>
          </cell>
          <cell r="AR217">
            <v>6</v>
          </cell>
        </row>
        <row r="218">
          <cell r="E218">
            <v>1</v>
          </cell>
          <cell r="F218">
            <v>0</v>
          </cell>
          <cell r="G218">
            <v>0</v>
          </cell>
          <cell r="H218">
            <v>1</v>
          </cell>
          <cell r="I218">
            <v>0</v>
          </cell>
          <cell r="J218">
            <v>1</v>
          </cell>
          <cell r="K218">
            <v>0</v>
          </cell>
          <cell r="L218">
            <v>0</v>
          </cell>
          <cell r="M218">
            <v>0</v>
          </cell>
          <cell r="N218">
            <v>0</v>
          </cell>
          <cell r="O218">
            <v>0</v>
          </cell>
          <cell r="P218">
            <v>0</v>
          </cell>
          <cell r="Q218">
            <v>0</v>
          </cell>
          <cell r="R218">
            <v>0</v>
          </cell>
          <cell r="S218">
            <v>0</v>
          </cell>
          <cell r="T218">
            <v>2</v>
          </cell>
          <cell r="U218">
            <v>0</v>
          </cell>
          <cell r="V218">
            <v>0</v>
          </cell>
          <cell r="W218">
            <v>0</v>
          </cell>
          <cell r="X218">
            <v>0</v>
          </cell>
          <cell r="Y218">
            <v>0</v>
          </cell>
          <cell r="Z218">
            <v>0</v>
          </cell>
          <cell r="AA218">
            <v>0</v>
          </cell>
          <cell r="AB218">
            <v>0</v>
          </cell>
          <cell r="AC218">
            <v>1</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1</v>
          </cell>
          <cell r="AR218">
            <v>7</v>
          </cell>
        </row>
        <row r="219">
          <cell r="E219">
            <v>2</v>
          </cell>
          <cell r="F219">
            <v>2</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4</v>
          </cell>
        </row>
        <row r="220">
          <cell r="E220">
            <v>9</v>
          </cell>
          <cell r="F220">
            <v>280</v>
          </cell>
          <cell r="G220">
            <v>0</v>
          </cell>
          <cell r="H220">
            <v>1</v>
          </cell>
          <cell r="I220">
            <v>0</v>
          </cell>
          <cell r="J220">
            <v>1</v>
          </cell>
          <cell r="K220">
            <v>1</v>
          </cell>
          <cell r="L220">
            <v>1</v>
          </cell>
          <cell r="M220">
            <v>0</v>
          </cell>
          <cell r="N220">
            <v>0</v>
          </cell>
          <cell r="O220">
            <v>1</v>
          </cell>
          <cell r="P220">
            <v>1</v>
          </cell>
          <cell r="Q220">
            <v>11</v>
          </cell>
          <cell r="R220">
            <v>0</v>
          </cell>
          <cell r="S220">
            <v>2</v>
          </cell>
          <cell r="T220">
            <v>9</v>
          </cell>
          <cell r="U220">
            <v>0</v>
          </cell>
          <cell r="V220">
            <v>0</v>
          </cell>
          <cell r="W220">
            <v>0</v>
          </cell>
          <cell r="X220">
            <v>0</v>
          </cell>
          <cell r="Y220">
            <v>0</v>
          </cell>
          <cell r="Z220">
            <v>0</v>
          </cell>
          <cell r="AA220">
            <v>0</v>
          </cell>
          <cell r="AB220">
            <v>0</v>
          </cell>
          <cell r="AC220">
            <v>4</v>
          </cell>
          <cell r="AD220">
            <v>0</v>
          </cell>
          <cell r="AE220">
            <v>0</v>
          </cell>
          <cell r="AF220">
            <v>0</v>
          </cell>
          <cell r="AG220">
            <v>1</v>
          </cell>
          <cell r="AH220">
            <v>3</v>
          </cell>
          <cell r="AI220">
            <v>7</v>
          </cell>
          <cell r="AJ220">
            <v>2</v>
          </cell>
          <cell r="AK220">
            <v>1</v>
          </cell>
          <cell r="AL220">
            <v>0</v>
          </cell>
          <cell r="AM220">
            <v>0</v>
          </cell>
          <cell r="AN220">
            <v>0</v>
          </cell>
          <cell r="AO220">
            <v>0</v>
          </cell>
          <cell r="AP220">
            <v>0</v>
          </cell>
          <cell r="AQ220">
            <v>11</v>
          </cell>
          <cell r="AR220">
            <v>346</v>
          </cell>
        </row>
        <row r="221">
          <cell r="E221">
            <v>3</v>
          </cell>
          <cell r="F221">
            <v>6</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9</v>
          </cell>
        </row>
        <row r="222">
          <cell r="E222">
            <v>41</v>
          </cell>
          <cell r="F222">
            <v>484</v>
          </cell>
          <cell r="G222">
            <v>5</v>
          </cell>
          <cell r="H222">
            <v>20</v>
          </cell>
          <cell r="I222">
            <v>1</v>
          </cell>
          <cell r="J222">
            <v>1</v>
          </cell>
          <cell r="K222">
            <v>6</v>
          </cell>
          <cell r="L222">
            <v>8</v>
          </cell>
          <cell r="M222">
            <v>2</v>
          </cell>
          <cell r="N222">
            <v>0</v>
          </cell>
          <cell r="O222">
            <v>12</v>
          </cell>
          <cell r="P222">
            <v>0</v>
          </cell>
          <cell r="Q222">
            <v>0</v>
          </cell>
          <cell r="R222">
            <v>0</v>
          </cell>
          <cell r="S222">
            <v>1</v>
          </cell>
          <cell r="T222">
            <v>0</v>
          </cell>
          <cell r="U222">
            <v>0</v>
          </cell>
          <cell r="V222">
            <v>2</v>
          </cell>
          <cell r="W222">
            <v>0</v>
          </cell>
          <cell r="X222">
            <v>0</v>
          </cell>
          <cell r="Y222">
            <v>0</v>
          </cell>
          <cell r="Z222">
            <v>0</v>
          </cell>
          <cell r="AA222">
            <v>0</v>
          </cell>
          <cell r="AB222">
            <v>0</v>
          </cell>
          <cell r="AC222">
            <v>20</v>
          </cell>
          <cell r="AD222">
            <v>0</v>
          </cell>
          <cell r="AE222">
            <v>0</v>
          </cell>
          <cell r="AF222">
            <v>0</v>
          </cell>
          <cell r="AG222">
            <v>5</v>
          </cell>
          <cell r="AH222">
            <v>5</v>
          </cell>
          <cell r="AI222">
            <v>95</v>
          </cell>
          <cell r="AJ222">
            <v>1</v>
          </cell>
          <cell r="AK222">
            <v>0</v>
          </cell>
          <cell r="AL222">
            <v>0</v>
          </cell>
          <cell r="AM222">
            <v>0</v>
          </cell>
          <cell r="AN222">
            <v>0</v>
          </cell>
          <cell r="AO222">
            <v>0</v>
          </cell>
          <cell r="AP222">
            <v>0</v>
          </cell>
          <cell r="AQ222">
            <v>36</v>
          </cell>
          <cell r="AR222">
            <v>745</v>
          </cell>
        </row>
        <row r="223">
          <cell r="E223">
            <v>2</v>
          </cell>
          <cell r="F223">
            <v>1</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2</v>
          </cell>
          <cell r="AJ223">
            <v>0</v>
          </cell>
          <cell r="AK223">
            <v>0</v>
          </cell>
          <cell r="AL223">
            <v>0</v>
          </cell>
          <cell r="AM223">
            <v>0</v>
          </cell>
          <cell r="AN223">
            <v>0</v>
          </cell>
          <cell r="AO223">
            <v>0</v>
          </cell>
          <cell r="AP223">
            <v>0</v>
          </cell>
          <cell r="AQ223">
            <v>0</v>
          </cell>
          <cell r="AR223">
            <v>5</v>
          </cell>
        </row>
        <row r="224">
          <cell r="E224">
            <v>0</v>
          </cell>
          <cell r="F224">
            <v>1</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1</v>
          </cell>
        </row>
        <row r="225">
          <cell r="E225">
            <v>3</v>
          </cell>
          <cell r="F225">
            <v>38</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1</v>
          </cell>
          <cell r="AH225">
            <v>0</v>
          </cell>
          <cell r="AI225">
            <v>3</v>
          </cell>
          <cell r="AJ225">
            <v>0</v>
          </cell>
          <cell r="AK225">
            <v>0</v>
          </cell>
          <cell r="AL225">
            <v>0</v>
          </cell>
          <cell r="AM225">
            <v>0</v>
          </cell>
          <cell r="AN225">
            <v>0</v>
          </cell>
          <cell r="AO225">
            <v>0</v>
          </cell>
          <cell r="AP225">
            <v>0</v>
          </cell>
          <cell r="AQ225">
            <v>0</v>
          </cell>
          <cell r="AR225">
            <v>45</v>
          </cell>
        </row>
        <row r="226">
          <cell r="E226">
            <v>0</v>
          </cell>
          <cell r="F226">
            <v>8</v>
          </cell>
          <cell r="G226">
            <v>0</v>
          </cell>
          <cell r="H226">
            <v>0</v>
          </cell>
          <cell r="I226">
            <v>0</v>
          </cell>
          <cell r="J226">
            <v>0</v>
          </cell>
          <cell r="K226">
            <v>2</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2</v>
          </cell>
          <cell r="AD226">
            <v>0</v>
          </cell>
          <cell r="AE226">
            <v>0</v>
          </cell>
          <cell r="AF226">
            <v>0</v>
          </cell>
          <cell r="AG226">
            <v>0</v>
          </cell>
          <cell r="AH226">
            <v>0</v>
          </cell>
          <cell r="AI226">
            <v>1</v>
          </cell>
          <cell r="AJ226">
            <v>0</v>
          </cell>
          <cell r="AK226">
            <v>0</v>
          </cell>
          <cell r="AL226">
            <v>0</v>
          </cell>
          <cell r="AM226">
            <v>0</v>
          </cell>
          <cell r="AN226">
            <v>0</v>
          </cell>
          <cell r="AO226">
            <v>0</v>
          </cell>
          <cell r="AP226">
            <v>0</v>
          </cell>
          <cell r="AQ226">
            <v>0</v>
          </cell>
          <cell r="AR226">
            <v>13</v>
          </cell>
        </row>
        <row r="227">
          <cell r="E227">
            <v>3</v>
          </cell>
          <cell r="F227">
            <v>124</v>
          </cell>
          <cell r="G227">
            <v>2</v>
          </cell>
          <cell r="H227">
            <v>6</v>
          </cell>
          <cell r="I227">
            <v>0</v>
          </cell>
          <cell r="J227">
            <v>0</v>
          </cell>
          <cell r="K227">
            <v>1</v>
          </cell>
          <cell r="L227">
            <v>1</v>
          </cell>
          <cell r="M227">
            <v>0</v>
          </cell>
          <cell r="N227">
            <v>0</v>
          </cell>
          <cell r="O227">
            <v>5</v>
          </cell>
          <cell r="P227">
            <v>0</v>
          </cell>
          <cell r="Q227">
            <v>0</v>
          </cell>
          <cell r="R227">
            <v>2</v>
          </cell>
          <cell r="S227">
            <v>0</v>
          </cell>
          <cell r="T227">
            <v>0</v>
          </cell>
          <cell r="U227">
            <v>0</v>
          </cell>
          <cell r="V227">
            <v>3</v>
          </cell>
          <cell r="W227">
            <v>0</v>
          </cell>
          <cell r="X227">
            <v>0</v>
          </cell>
          <cell r="Y227">
            <v>0</v>
          </cell>
          <cell r="Z227">
            <v>0</v>
          </cell>
          <cell r="AA227">
            <v>0</v>
          </cell>
          <cell r="AB227">
            <v>0</v>
          </cell>
          <cell r="AC227">
            <v>7</v>
          </cell>
          <cell r="AD227">
            <v>0</v>
          </cell>
          <cell r="AE227">
            <v>0</v>
          </cell>
          <cell r="AF227">
            <v>0</v>
          </cell>
          <cell r="AG227">
            <v>0</v>
          </cell>
          <cell r="AH227">
            <v>0</v>
          </cell>
          <cell r="AI227">
            <v>30</v>
          </cell>
          <cell r="AJ227">
            <v>5</v>
          </cell>
          <cell r="AK227">
            <v>0</v>
          </cell>
          <cell r="AL227">
            <v>0</v>
          </cell>
          <cell r="AM227">
            <v>0</v>
          </cell>
          <cell r="AN227">
            <v>0</v>
          </cell>
          <cell r="AO227">
            <v>0</v>
          </cell>
          <cell r="AP227">
            <v>0</v>
          </cell>
          <cell r="AQ227">
            <v>3</v>
          </cell>
          <cell r="AR227">
            <v>192</v>
          </cell>
        </row>
        <row r="228">
          <cell r="E228">
            <v>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2</v>
          </cell>
        </row>
        <row r="229">
          <cell r="E229">
            <v>74</v>
          </cell>
          <cell r="F229">
            <v>1688</v>
          </cell>
          <cell r="G229">
            <v>11</v>
          </cell>
          <cell r="H229">
            <v>28</v>
          </cell>
          <cell r="I229">
            <v>2</v>
          </cell>
          <cell r="J229">
            <v>0</v>
          </cell>
          <cell r="K229">
            <v>80</v>
          </cell>
          <cell r="L229">
            <v>32</v>
          </cell>
          <cell r="M229">
            <v>2</v>
          </cell>
          <cell r="N229">
            <v>31</v>
          </cell>
          <cell r="O229">
            <v>60</v>
          </cell>
          <cell r="P229">
            <v>0</v>
          </cell>
          <cell r="Q229">
            <v>0</v>
          </cell>
          <cell r="R229">
            <v>2</v>
          </cell>
          <cell r="S229">
            <v>0</v>
          </cell>
          <cell r="T229">
            <v>0</v>
          </cell>
          <cell r="U229">
            <v>1</v>
          </cell>
          <cell r="V229">
            <v>17</v>
          </cell>
          <cell r="W229">
            <v>0</v>
          </cell>
          <cell r="X229">
            <v>0</v>
          </cell>
          <cell r="Y229">
            <v>0</v>
          </cell>
          <cell r="Z229">
            <v>0</v>
          </cell>
          <cell r="AA229">
            <v>0</v>
          </cell>
          <cell r="AB229">
            <v>0</v>
          </cell>
          <cell r="AC229">
            <v>97</v>
          </cell>
          <cell r="AD229">
            <v>27</v>
          </cell>
          <cell r="AE229">
            <v>6</v>
          </cell>
          <cell r="AF229">
            <v>47</v>
          </cell>
          <cell r="AG229">
            <v>4</v>
          </cell>
          <cell r="AH229">
            <v>14</v>
          </cell>
          <cell r="AI229">
            <v>218</v>
          </cell>
          <cell r="AJ229">
            <v>0</v>
          </cell>
          <cell r="AK229">
            <v>0</v>
          </cell>
          <cell r="AL229">
            <v>0</v>
          </cell>
          <cell r="AM229">
            <v>0</v>
          </cell>
          <cell r="AN229">
            <v>0</v>
          </cell>
          <cell r="AO229">
            <v>0</v>
          </cell>
          <cell r="AP229">
            <v>0</v>
          </cell>
          <cell r="AQ229">
            <v>167</v>
          </cell>
          <cell r="AR229">
            <v>2608</v>
          </cell>
        </row>
        <row r="230">
          <cell r="E230">
            <v>7</v>
          </cell>
          <cell r="F230">
            <v>23</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2</v>
          </cell>
          <cell r="AR230">
            <v>32</v>
          </cell>
        </row>
        <row r="231">
          <cell r="E231">
            <v>5</v>
          </cell>
          <cell r="F231">
            <v>9</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2</v>
          </cell>
          <cell r="AR231">
            <v>16</v>
          </cell>
        </row>
        <row r="232">
          <cell r="E232">
            <v>46</v>
          </cell>
          <cell r="F232">
            <v>1460</v>
          </cell>
          <cell r="G232">
            <v>6</v>
          </cell>
          <cell r="H232">
            <v>26</v>
          </cell>
          <cell r="I232">
            <v>1</v>
          </cell>
          <cell r="J232">
            <v>0</v>
          </cell>
          <cell r="K232">
            <v>64</v>
          </cell>
          <cell r="L232">
            <v>27</v>
          </cell>
          <cell r="M232">
            <v>2</v>
          </cell>
          <cell r="N232">
            <v>30</v>
          </cell>
          <cell r="O232">
            <v>49</v>
          </cell>
          <cell r="P232">
            <v>0</v>
          </cell>
          <cell r="Q232">
            <v>0</v>
          </cell>
          <cell r="R232">
            <v>2</v>
          </cell>
          <cell r="S232">
            <v>4</v>
          </cell>
          <cell r="T232">
            <v>0</v>
          </cell>
          <cell r="U232">
            <v>0</v>
          </cell>
          <cell r="V232">
            <v>11</v>
          </cell>
          <cell r="W232">
            <v>0</v>
          </cell>
          <cell r="X232">
            <v>0</v>
          </cell>
          <cell r="Y232">
            <v>0</v>
          </cell>
          <cell r="Z232">
            <v>0</v>
          </cell>
          <cell r="AA232">
            <v>0</v>
          </cell>
          <cell r="AB232">
            <v>0</v>
          </cell>
          <cell r="AC232">
            <v>76</v>
          </cell>
          <cell r="AD232">
            <v>23</v>
          </cell>
          <cell r="AE232">
            <v>3</v>
          </cell>
          <cell r="AF232">
            <v>28</v>
          </cell>
          <cell r="AG232">
            <v>3</v>
          </cell>
          <cell r="AH232">
            <v>14</v>
          </cell>
          <cell r="AI232">
            <v>180</v>
          </cell>
          <cell r="AJ232">
            <v>0</v>
          </cell>
          <cell r="AK232">
            <v>0</v>
          </cell>
          <cell r="AL232">
            <v>0</v>
          </cell>
          <cell r="AM232">
            <v>0</v>
          </cell>
          <cell r="AN232">
            <v>0</v>
          </cell>
          <cell r="AO232">
            <v>0</v>
          </cell>
          <cell r="AP232">
            <v>0</v>
          </cell>
          <cell r="AQ232">
            <v>52</v>
          </cell>
          <cell r="AR232">
            <v>2107</v>
          </cell>
        </row>
        <row r="233">
          <cell r="E233">
            <v>3</v>
          </cell>
          <cell r="F233">
            <v>26</v>
          </cell>
          <cell r="G233">
            <v>2</v>
          </cell>
          <cell r="H233">
            <v>0</v>
          </cell>
          <cell r="I233">
            <v>0</v>
          </cell>
          <cell r="J233">
            <v>0</v>
          </cell>
          <cell r="K233">
            <v>1</v>
          </cell>
          <cell r="L233">
            <v>0</v>
          </cell>
          <cell r="M233">
            <v>0</v>
          </cell>
          <cell r="N233">
            <v>0</v>
          </cell>
          <cell r="O233">
            <v>0</v>
          </cell>
          <cell r="P233">
            <v>0</v>
          </cell>
          <cell r="Q233">
            <v>0</v>
          </cell>
          <cell r="R233">
            <v>0</v>
          </cell>
          <cell r="S233">
            <v>1</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2</v>
          </cell>
          <cell r="AR233">
            <v>35</v>
          </cell>
        </row>
        <row r="234">
          <cell r="E234">
            <v>9</v>
          </cell>
          <cell r="F234">
            <v>19</v>
          </cell>
          <cell r="G234">
            <v>0</v>
          </cell>
          <cell r="H234">
            <v>0</v>
          </cell>
          <cell r="I234">
            <v>0</v>
          </cell>
          <cell r="J234">
            <v>0</v>
          </cell>
          <cell r="K234">
            <v>1</v>
          </cell>
          <cell r="L234">
            <v>0</v>
          </cell>
          <cell r="M234">
            <v>0</v>
          </cell>
          <cell r="N234">
            <v>0</v>
          </cell>
          <cell r="O234">
            <v>0</v>
          </cell>
          <cell r="P234">
            <v>0</v>
          </cell>
          <cell r="Q234">
            <v>0</v>
          </cell>
          <cell r="R234">
            <v>0</v>
          </cell>
          <cell r="S234">
            <v>9</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5</v>
          </cell>
          <cell r="AR234">
            <v>43</v>
          </cell>
        </row>
        <row r="235">
          <cell r="E235">
            <v>24</v>
          </cell>
          <cell r="F235">
            <v>176</v>
          </cell>
          <cell r="G235">
            <v>0</v>
          </cell>
          <cell r="H235">
            <v>0</v>
          </cell>
          <cell r="I235">
            <v>0</v>
          </cell>
          <cell r="J235">
            <v>0</v>
          </cell>
          <cell r="K235">
            <v>3</v>
          </cell>
          <cell r="L235">
            <v>0</v>
          </cell>
          <cell r="M235">
            <v>0</v>
          </cell>
          <cell r="N235">
            <v>0</v>
          </cell>
          <cell r="O235">
            <v>3</v>
          </cell>
          <cell r="P235">
            <v>0</v>
          </cell>
          <cell r="Q235">
            <v>0</v>
          </cell>
          <cell r="R235">
            <v>0</v>
          </cell>
          <cell r="S235">
            <v>24</v>
          </cell>
          <cell r="T235">
            <v>0</v>
          </cell>
          <cell r="U235">
            <v>0</v>
          </cell>
          <cell r="V235">
            <v>0</v>
          </cell>
          <cell r="W235">
            <v>0</v>
          </cell>
          <cell r="X235">
            <v>0</v>
          </cell>
          <cell r="Y235">
            <v>0</v>
          </cell>
          <cell r="Z235">
            <v>0</v>
          </cell>
          <cell r="AA235">
            <v>0</v>
          </cell>
          <cell r="AB235">
            <v>0</v>
          </cell>
          <cell r="AC235">
            <v>1</v>
          </cell>
          <cell r="AD235">
            <v>0</v>
          </cell>
          <cell r="AE235">
            <v>0</v>
          </cell>
          <cell r="AF235">
            <v>0</v>
          </cell>
          <cell r="AG235">
            <v>0</v>
          </cell>
          <cell r="AH235">
            <v>0</v>
          </cell>
          <cell r="AI235">
            <v>7</v>
          </cell>
          <cell r="AJ235">
            <v>0</v>
          </cell>
          <cell r="AK235">
            <v>0</v>
          </cell>
          <cell r="AL235">
            <v>0</v>
          </cell>
          <cell r="AM235">
            <v>0</v>
          </cell>
          <cell r="AN235">
            <v>0</v>
          </cell>
          <cell r="AO235">
            <v>0</v>
          </cell>
          <cell r="AP235">
            <v>0</v>
          </cell>
          <cell r="AQ235">
            <v>1</v>
          </cell>
          <cell r="AR235">
            <v>239</v>
          </cell>
        </row>
        <row r="236">
          <cell r="E236">
            <v>6</v>
          </cell>
          <cell r="F236">
            <v>56</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3</v>
          </cell>
          <cell r="AR236">
            <v>65</v>
          </cell>
        </row>
        <row r="237">
          <cell r="E237">
            <v>5</v>
          </cell>
          <cell r="F237">
            <v>28</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4</v>
          </cell>
          <cell r="AR237">
            <v>37</v>
          </cell>
        </row>
        <row r="238">
          <cell r="E238">
            <v>2</v>
          </cell>
          <cell r="F238">
            <v>15</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1</v>
          </cell>
          <cell r="AD238">
            <v>0</v>
          </cell>
          <cell r="AE238">
            <v>0</v>
          </cell>
          <cell r="AF238">
            <v>0</v>
          </cell>
          <cell r="AG238">
            <v>0</v>
          </cell>
          <cell r="AH238">
            <v>0</v>
          </cell>
          <cell r="AI238">
            <v>1</v>
          </cell>
          <cell r="AJ238">
            <v>0</v>
          </cell>
          <cell r="AK238">
            <v>0</v>
          </cell>
          <cell r="AL238">
            <v>0</v>
          </cell>
          <cell r="AM238">
            <v>0</v>
          </cell>
          <cell r="AN238">
            <v>0</v>
          </cell>
          <cell r="AO238">
            <v>0</v>
          </cell>
          <cell r="AP238">
            <v>0</v>
          </cell>
          <cell r="AQ238">
            <v>2</v>
          </cell>
          <cell r="AR238">
            <v>21</v>
          </cell>
        </row>
        <row r="239">
          <cell r="E239">
            <v>1</v>
          </cell>
          <cell r="F239">
            <v>2</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3</v>
          </cell>
        </row>
        <row r="240">
          <cell r="E240">
            <v>1</v>
          </cell>
          <cell r="F240">
            <v>1</v>
          </cell>
          <cell r="G240">
            <v>0</v>
          </cell>
          <cell r="H240">
            <v>0</v>
          </cell>
          <cell r="I240">
            <v>0</v>
          </cell>
          <cell r="J240">
            <v>0</v>
          </cell>
          <cell r="K240">
            <v>0</v>
          </cell>
          <cell r="L240">
            <v>0</v>
          </cell>
          <cell r="M240">
            <v>0</v>
          </cell>
          <cell r="N240">
            <v>0</v>
          </cell>
          <cell r="O240">
            <v>0</v>
          </cell>
          <cell r="P240">
            <v>0</v>
          </cell>
          <cell r="Q240">
            <v>0</v>
          </cell>
          <cell r="R240">
            <v>0</v>
          </cell>
          <cell r="S240">
            <v>1</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2</v>
          </cell>
          <cell r="AR240">
            <v>5</v>
          </cell>
        </row>
        <row r="241">
          <cell r="E241">
            <v>1533</v>
          </cell>
          <cell r="F241">
            <v>19116</v>
          </cell>
          <cell r="G241">
            <v>194</v>
          </cell>
          <cell r="H241">
            <v>389</v>
          </cell>
          <cell r="I241">
            <v>15</v>
          </cell>
          <cell r="J241">
            <v>60</v>
          </cell>
          <cell r="K241">
            <v>422</v>
          </cell>
          <cell r="L241">
            <v>250</v>
          </cell>
          <cell r="M241">
            <v>34</v>
          </cell>
          <cell r="N241">
            <v>124</v>
          </cell>
          <cell r="O241">
            <v>228</v>
          </cell>
          <cell r="P241">
            <v>61</v>
          </cell>
          <cell r="Q241">
            <v>379</v>
          </cell>
          <cell r="R241">
            <v>36</v>
          </cell>
          <cell r="S241">
            <v>284</v>
          </cell>
          <cell r="T241">
            <v>235</v>
          </cell>
          <cell r="U241">
            <v>8</v>
          </cell>
          <cell r="V241">
            <v>68</v>
          </cell>
          <cell r="W241">
            <v>46</v>
          </cell>
          <cell r="X241">
            <v>9</v>
          </cell>
          <cell r="Y241">
            <v>0</v>
          </cell>
          <cell r="Z241">
            <v>5</v>
          </cell>
          <cell r="AA241">
            <v>1</v>
          </cell>
          <cell r="AB241">
            <v>1</v>
          </cell>
          <cell r="AC241">
            <v>705</v>
          </cell>
          <cell r="AD241">
            <v>54</v>
          </cell>
          <cell r="AE241">
            <v>11</v>
          </cell>
          <cell r="AF241">
            <v>92</v>
          </cell>
          <cell r="AG241">
            <v>140</v>
          </cell>
          <cell r="AH241">
            <v>129</v>
          </cell>
          <cell r="AI241">
            <v>1635</v>
          </cell>
          <cell r="AJ241">
            <v>56</v>
          </cell>
          <cell r="AK241">
            <v>30</v>
          </cell>
          <cell r="AL241">
            <v>4</v>
          </cell>
          <cell r="AM241">
            <v>0</v>
          </cell>
          <cell r="AN241">
            <v>0</v>
          </cell>
          <cell r="AO241">
            <v>0</v>
          </cell>
          <cell r="AP241">
            <v>0</v>
          </cell>
          <cell r="AQ241">
            <v>1689</v>
          </cell>
          <cell r="AR241">
            <v>28043</v>
          </cell>
        </row>
        <row r="242">
          <cell r="E242">
            <v>658</v>
          </cell>
          <cell r="F242">
            <v>754</v>
          </cell>
          <cell r="G242">
            <v>157</v>
          </cell>
          <cell r="H242">
            <v>273</v>
          </cell>
          <cell r="I242">
            <v>10</v>
          </cell>
          <cell r="J242">
            <v>59</v>
          </cell>
          <cell r="K242">
            <v>76</v>
          </cell>
          <cell r="L242">
            <v>15</v>
          </cell>
          <cell r="M242">
            <v>49</v>
          </cell>
          <cell r="N242">
            <v>4498</v>
          </cell>
          <cell r="O242">
            <v>35</v>
          </cell>
          <cell r="P242">
            <v>282</v>
          </cell>
          <cell r="Q242">
            <v>69</v>
          </cell>
          <cell r="R242">
            <v>19</v>
          </cell>
          <cell r="S242">
            <v>355</v>
          </cell>
          <cell r="T242">
            <v>53</v>
          </cell>
          <cell r="U242">
            <v>6</v>
          </cell>
          <cell r="V242">
            <v>14</v>
          </cell>
          <cell r="W242">
            <v>7</v>
          </cell>
          <cell r="X242">
            <v>8</v>
          </cell>
          <cell r="Y242">
            <v>0</v>
          </cell>
          <cell r="Z242">
            <v>18</v>
          </cell>
          <cell r="AA242">
            <v>0</v>
          </cell>
          <cell r="AB242">
            <v>1</v>
          </cell>
          <cell r="AC242">
            <v>14</v>
          </cell>
          <cell r="AD242">
            <v>1</v>
          </cell>
          <cell r="AE242">
            <v>0</v>
          </cell>
          <cell r="AF242">
            <v>1</v>
          </cell>
          <cell r="AG242">
            <v>83</v>
          </cell>
          <cell r="AH242">
            <v>80</v>
          </cell>
          <cell r="AI242">
            <v>36</v>
          </cell>
          <cell r="AJ242">
            <v>51</v>
          </cell>
          <cell r="AK242">
            <v>23</v>
          </cell>
          <cell r="AL242">
            <v>0</v>
          </cell>
          <cell r="AM242">
            <v>0</v>
          </cell>
          <cell r="AN242">
            <v>0</v>
          </cell>
          <cell r="AO242">
            <v>0</v>
          </cell>
          <cell r="AP242">
            <v>0</v>
          </cell>
          <cell r="AQ242">
            <v>398</v>
          </cell>
          <cell r="AR242">
            <v>8103</v>
          </cell>
        </row>
        <row r="243">
          <cell r="E243">
            <v>16</v>
          </cell>
          <cell r="F243">
            <v>3</v>
          </cell>
          <cell r="G243">
            <v>1</v>
          </cell>
          <cell r="H243">
            <v>0</v>
          </cell>
          <cell r="I243">
            <v>0</v>
          </cell>
          <cell r="J243">
            <v>0</v>
          </cell>
          <cell r="K243">
            <v>0</v>
          </cell>
          <cell r="L243">
            <v>0</v>
          </cell>
          <cell r="M243">
            <v>0</v>
          </cell>
          <cell r="N243">
            <v>11</v>
          </cell>
          <cell r="O243">
            <v>0</v>
          </cell>
          <cell r="P243">
            <v>0</v>
          </cell>
          <cell r="Q243">
            <v>0</v>
          </cell>
          <cell r="R243">
            <v>0</v>
          </cell>
          <cell r="S243">
            <v>4</v>
          </cell>
          <cell r="T243">
            <v>1</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2</v>
          </cell>
          <cell r="AR243">
            <v>38</v>
          </cell>
        </row>
        <row r="244">
          <cell r="E244">
            <v>27</v>
          </cell>
          <cell r="F244">
            <v>3</v>
          </cell>
          <cell r="G244">
            <v>0</v>
          </cell>
          <cell r="H244">
            <v>3</v>
          </cell>
          <cell r="I244">
            <v>0</v>
          </cell>
          <cell r="J244">
            <v>0</v>
          </cell>
          <cell r="K244">
            <v>0</v>
          </cell>
          <cell r="L244">
            <v>0</v>
          </cell>
          <cell r="M244">
            <v>0</v>
          </cell>
          <cell r="N244">
            <v>1</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1</v>
          </cell>
          <cell r="AJ244">
            <v>0</v>
          </cell>
          <cell r="AK244">
            <v>0</v>
          </cell>
          <cell r="AL244">
            <v>0</v>
          </cell>
          <cell r="AM244">
            <v>0</v>
          </cell>
          <cell r="AN244">
            <v>0</v>
          </cell>
          <cell r="AO244">
            <v>0</v>
          </cell>
          <cell r="AP244">
            <v>0</v>
          </cell>
          <cell r="AQ244">
            <v>0</v>
          </cell>
          <cell r="AR244">
            <v>35</v>
          </cell>
        </row>
        <row r="245">
          <cell r="E245">
            <v>1</v>
          </cell>
          <cell r="F245">
            <v>0</v>
          </cell>
          <cell r="G245">
            <v>0</v>
          </cell>
          <cell r="H245">
            <v>0</v>
          </cell>
          <cell r="I245">
            <v>0</v>
          </cell>
          <cell r="J245">
            <v>0</v>
          </cell>
          <cell r="K245">
            <v>0</v>
          </cell>
          <cell r="L245">
            <v>0</v>
          </cell>
          <cell r="M245">
            <v>0</v>
          </cell>
          <cell r="N245">
            <v>0</v>
          </cell>
          <cell r="O245">
            <v>0</v>
          </cell>
          <cell r="P245">
            <v>0</v>
          </cell>
          <cell r="Q245">
            <v>0</v>
          </cell>
          <cell r="R245">
            <v>0</v>
          </cell>
          <cell r="S245">
            <v>1</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2</v>
          </cell>
        </row>
        <row r="246">
          <cell r="E246">
            <v>6</v>
          </cell>
          <cell r="F246">
            <v>1</v>
          </cell>
          <cell r="G246">
            <v>0</v>
          </cell>
          <cell r="H246">
            <v>0</v>
          </cell>
          <cell r="I246">
            <v>0</v>
          </cell>
          <cell r="J246">
            <v>0</v>
          </cell>
          <cell r="K246">
            <v>0</v>
          </cell>
          <cell r="L246">
            <v>0</v>
          </cell>
          <cell r="M246">
            <v>0</v>
          </cell>
          <cell r="N246">
            <v>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9</v>
          </cell>
        </row>
        <row r="247">
          <cell r="E247">
            <v>60</v>
          </cell>
          <cell r="F247">
            <v>5</v>
          </cell>
          <cell r="G247">
            <v>4</v>
          </cell>
          <cell r="H247">
            <v>3</v>
          </cell>
          <cell r="I247">
            <v>0</v>
          </cell>
          <cell r="J247">
            <v>4</v>
          </cell>
          <cell r="K247">
            <v>4</v>
          </cell>
          <cell r="L247">
            <v>0</v>
          </cell>
          <cell r="M247">
            <v>0</v>
          </cell>
          <cell r="N247">
            <v>5</v>
          </cell>
          <cell r="O247">
            <v>0</v>
          </cell>
          <cell r="P247">
            <v>15</v>
          </cell>
          <cell r="Q247">
            <v>0</v>
          </cell>
          <cell r="R247">
            <v>0</v>
          </cell>
          <cell r="S247">
            <v>41</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2</v>
          </cell>
          <cell r="AH247">
            <v>3</v>
          </cell>
          <cell r="AI247">
            <v>2</v>
          </cell>
          <cell r="AJ247">
            <v>0</v>
          </cell>
          <cell r="AK247">
            <v>1</v>
          </cell>
          <cell r="AL247">
            <v>0</v>
          </cell>
          <cell r="AM247">
            <v>0</v>
          </cell>
          <cell r="AN247">
            <v>0</v>
          </cell>
          <cell r="AO247">
            <v>0</v>
          </cell>
          <cell r="AP247">
            <v>0</v>
          </cell>
          <cell r="AQ247">
            <v>8</v>
          </cell>
          <cell r="AR247">
            <v>157</v>
          </cell>
        </row>
        <row r="248">
          <cell r="E248">
            <v>51</v>
          </cell>
          <cell r="F248">
            <v>2</v>
          </cell>
          <cell r="G248">
            <v>0</v>
          </cell>
          <cell r="H248">
            <v>2</v>
          </cell>
          <cell r="I248">
            <v>0</v>
          </cell>
          <cell r="J248">
            <v>0</v>
          </cell>
          <cell r="K248">
            <v>0</v>
          </cell>
          <cell r="L248">
            <v>0</v>
          </cell>
          <cell r="M248">
            <v>0</v>
          </cell>
          <cell r="N248">
            <v>0</v>
          </cell>
          <cell r="O248">
            <v>0</v>
          </cell>
          <cell r="P248">
            <v>0</v>
          </cell>
          <cell r="Q248">
            <v>0</v>
          </cell>
          <cell r="R248">
            <v>0</v>
          </cell>
          <cell r="S248">
            <v>7</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2</v>
          </cell>
          <cell r="AH248">
            <v>5</v>
          </cell>
          <cell r="AI248">
            <v>0</v>
          </cell>
          <cell r="AJ248">
            <v>0</v>
          </cell>
          <cell r="AK248">
            <v>1</v>
          </cell>
          <cell r="AL248">
            <v>0</v>
          </cell>
          <cell r="AM248">
            <v>0</v>
          </cell>
          <cell r="AN248">
            <v>0</v>
          </cell>
          <cell r="AO248">
            <v>0</v>
          </cell>
          <cell r="AP248">
            <v>0</v>
          </cell>
          <cell r="AQ248">
            <v>6</v>
          </cell>
          <cell r="AR248">
            <v>76</v>
          </cell>
        </row>
        <row r="249">
          <cell r="E249">
            <v>2</v>
          </cell>
          <cell r="F249">
            <v>0</v>
          </cell>
          <cell r="G249">
            <v>0</v>
          </cell>
          <cell r="H249">
            <v>1</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3</v>
          </cell>
        </row>
        <row r="250">
          <cell r="E250">
            <v>49</v>
          </cell>
          <cell r="F250">
            <v>4</v>
          </cell>
          <cell r="G250">
            <v>0</v>
          </cell>
          <cell r="H250">
            <v>16</v>
          </cell>
          <cell r="I250">
            <v>1</v>
          </cell>
          <cell r="J250">
            <v>10</v>
          </cell>
          <cell r="K250">
            <v>6</v>
          </cell>
          <cell r="L250">
            <v>0</v>
          </cell>
          <cell r="M250">
            <v>1</v>
          </cell>
          <cell r="N250">
            <v>0</v>
          </cell>
          <cell r="O250">
            <v>2</v>
          </cell>
          <cell r="P250">
            <v>9</v>
          </cell>
          <cell r="Q250">
            <v>0</v>
          </cell>
          <cell r="R250">
            <v>0</v>
          </cell>
          <cell r="S250">
            <v>0</v>
          </cell>
          <cell r="T250">
            <v>0</v>
          </cell>
          <cell r="U250">
            <v>0</v>
          </cell>
          <cell r="V250">
            <v>1</v>
          </cell>
          <cell r="W250">
            <v>0</v>
          </cell>
          <cell r="X250">
            <v>0</v>
          </cell>
          <cell r="Y250">
            <v>0</v>
          </cell>
          <cell r="Z250">
            <v>0</v>
          </cell>
          <cell r="AA250">
            <v>1</v>
          </cell>
          <cell r="AB250">
            <v>0</v>
          </cell>
          <cell r="AC250">
            <v>0</v>
          </cell>
          <cell r="AD250">
            <v>0</v>
          </cell>
          <cell r="AE250">
            <v>0</v>
          </cell>
          <cell r="AF250">
            <v>0</v>
          </cell>
          <cell r="AG250">
            <v>0</v>
          </cell>
          <cell r="AH250">
            <v>1</v>
          </cell>
          <cell r="AI250">
            <v>1</v>
          </cell>
          <cell r="AJ250">
            <v>0</v>
          </cell>
          <cell r="AK250">
            <v>0</v>
          </cell>
          <cell r="AL250">
            <v>0</v>
          </cell>
          <cell r="AM250">
            <v>0</v>
          </cell>
          <cell r="AN250">
            <v>0</v>
          </cell>
          <cell r="AO250">
            <v>0</v>
          </cell>
          <cell r="AP250">
            <v>0</v>
          </cell>
          <cell r="AQ250">
            <v>7</v>
          </cell>
          <cell r="AR250">
            <v>109</v>
          </cell>
        </row>
        <row r="251">
          <cell r="E251">
            <v>4</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4</v>
          </cell>
        </row>
        <row r="252">
          <cell r="E252">
            <v>31</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1</v>
          </cell>
          <cell r="AI252">
            <v>0</v>
          </cell>
          <cell r="AJ252">
            <v>0</v>
          </cell>
          <cell r="AK252">
            <v>0</v>
          </cell>
          <cell r="AL252">
            <v>0</v>
          </cell>
          <cell r="AM252">
            <v>0</v>
          </cell>
          <cell r="AN252">
            <v>0</v>
          </cell>
          <cell r="AO252">
            <v>0</v>
          </cell>
          <cell r="AP252">
            <v>0</v>
          </cell>
          <cell r="AQ252">
            <v>3</v>
          </cell>
          <cell r="AR252">
            <v>35</v>
          </cell>
        </row>
        <row r="253">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E254">
            <v>4</v>
          </cell>
          <cell r="F254">
            <v>0</v>
          </cell>
          <cell r="G254">
            <v>0</v>
          </cell>
          <cell r="H254">
            <v>0</v>
          </cell>
          <cell r="I254">
            <v>0</v>
          </cell>
          <cell r="J254">
            <v>0</v>
          </cell>
          <cell r="K254">
            <v>0</v>
          </cell>
          <cell r="L254">
            <v>0</v>
          </cell>
          <cell r="M254">
            <v>0</v>
          </cell>
          <cell r="N254">
            <v>0</v>
          </cell>
          <cell r="O254">
            <v>0</v>
          </cell>
          <cell r="P254">
            <v>0</v>
          </cell>
          <cell r="Q254">
            <v>0</v>
          </cell>
          <cell r="R254">
            <v>0</v>
          </cell>
          <cell r="S254">
            <v>1</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5</v>
          </cell>
        </row>
        <row r="255">
          <cell r="E255">
            <v>20</v>
          </cell>
          <cell r="F255">
            <v>8</v>
          </cell>
          <cell r="G255">
            <v>5</v>
          </cell>
          <cell r="H255">
            <v>2</v>
          </cell>
          <cell r="I255">
            <v>0</v>
          </cell>
          <cell r="J255">
            <v>2</v>
          </cell>
          <cell r="K255">
            <v>2</v>
          </cell>
          <cell r="L255">
            <v>0</v>
          </cell>
          <cell r="M255">
            <v>0</v>
          </cell>
          <cell r="N255">
            <v>2</v>
          </cell>
          <cell r="O255">
            <v>6</v>
          </cell>
          <cell r="P255">
            <v>11</v>
          </cell>
          <cell r="Q255">
            <v>0</v>
          </cell>
          <cell r="R255">
            <v>0</v>
          </cell>
          <cell r="S255">
            <v>0</v>
          </cell>
          <cell r="T255">
            <v>0</v>
          </cell>
          <cell r="U255">
            <v>0</v>
          </cell>
          <cell r="V255">
            <v>2</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8</v>
          </cell>
          <cell r="AR255">
            <v>68</v>
          </cell>
        </row>
        <row r="256">
          <cell r="E256">
            <v>21</v>
          </cell>
          <cell r="F256">
            <v>2</v>
          </cell>
          <cell r="G256">
            <v>0</v>
          </cell>
          <cell r="H256">
            <v>0</v>
          </cell>
          <cell r="I256">
            <v>0</v>
          </cell>
          <cell r="J256">
            <v>0</v>
          </cell>
          <cell r="K256">
            <v>0</v>
          </cell>
          <cell r="L256">
            <v>0</v>
          </cell>
          <cell r="M256">
            <v>0</v>
          </cell>
          <cell r="N256">
            <v>0</v>
          </cell>
          <cell r="O256">
            <v>0</v>
          </cell>
          <cell r="P256">
            <v>0</v>
          </cell>
          <cell r="Q256">
            <v>0</v>
          </cell>
          <cell r="R256">
            <v>0</v>
          </cell>
          <cell r="S256">
            <v>2</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5</v>
          </cell>
          <cell r="AH256">
            <v>2</v>
          </cell>
          <cell r="AI256">
            <v>0</v>
          </cell>
          <cell r="AJ256">
            <v>1</v>
          </cell>
          <cell r="AK256">
            <v>0</v>
          </cell>
          <cell r="AL256">
            <v>0</v>
          </cell>
          <cell r="AM256">
            <v>0</v>
          </cell>
          <cell r="AN256">
            <v>0</v>
          </cell>
          <cell r="AO256">
            <v>0</v>
          </cell>
          <cell r="AP256">
            <v>0</v>
          </cell>
          <cell r="AQ256">
            <v>2</v>
          </cell>
          <cell r="AR256">
            <v>35</v>
          </cell>
        </row>
        <row r="257">
          <cell r="E257">
            <v>63</v>
          </cell>
          <cell r="F257">
            <v>9</v>
          </cell>
          <cell r="G257">
            <v>0</v>
          </cell>
          <cell r="H257">
            <v>8</v>
          </cell>
          <cell r="I257">
            <v>0</v>
          </cell>
          <cell r="J257">
            <v>0</v>
          </cell>
          <cell r="K257">
            <v>0</v>
          </cell>
          <cell r="L257">
            <v>0</v>
          </cell>
          <cell r="M257">
            <v>0</v>
          </cell>
          <cell r="N257">
            <v>2</v>
          </cell>
          <cell r="O257">
            <v>0</v>
          </cell>
          <cell r="P257">
            <v>0</v>
          </cell>
          <cell r="Q257">
            <v>1</v>
          </cell>
          <cell r="R257">
            <v>0</v>
          </cell>
          <cell r="S257">
            <v>7</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5</v>
          </cell>
          <cell r="AH257">
            <v>0</v>
          </cell>
          <cell r="AI257">
            <v>0</v>
          </cell>
          <cell r="AJ257">
            <v>0</v>
          </cell>
          <cell r="AK257">
            <v>0</v>
          </cell>
          <cell r="AL257">
            <v>0</v>
          </cell>
          <cell r="AM257">
            <v>0</v>
          </cell>
          <cell r="AN257">
            <v>0</v>
          </cell>
          <cell r="AO257">
            <v>0</v>
          </cell>
          <cell r="AP257">
            <v>0</v>
          </cell>
          <cell r="AQ257">
            <v>6</v>
          </cell>
          <cell r="AR257">
            <v>101</v>
          </cell>
        </row>
        <row r="258">
          <cell r="E258">
            <v>3</v>
          </cell>
          <cell r="F258">
            <v>0</v>
          </cell>
          <cell r="G258">
            <v>0</v>
          </cell>
          <cell r="H258">
            <v>1</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1</v>
          </cell>
          <cell r="AR258">
            <v>5</v>
          </cell>
        </row>
        <row r="259">
          <cell r="E259">
            <v>14</v>
          </cell>
          <cell r="F259">
            <v>5</v>
          </cell>
          <cell r="G259">
            <v>1</v>
          </cell>
          <cell r="H259">
            <v>3</v>
          </cell>
          <cell r="I259">
            <v>0</v>
          </cell>
          <cell r="J259">
            <v>0</v>
          </cell>
          <cell r="K259">
            <v>0</v>
          </cell>
          <cell r="L259">
            <v>2</v>
          </cell>
          <cell r="M259">
            <v>0</v>
          </cell>
          <cell r="N259">
            <v>31</v>
          </cell>
          <cell r="O259">
            <v>0</v>
          </cell>
          <cell r="P259">
            <v>2</v>
          </cell>
          <cell r="Q259">
            <v>0</v>
          </cell>
          <cell r="R259">
            <v>0</v>
          </cell>
          <cell r="S259">
            <v>22</v>
          </cell>
          <cell r="T259">
            <v>1</v>
          </cell>
          <cell r="U259">
            <v>0</v>
          </cell>
          <cell r="V259">
            <v>0</v>
          </cell>
          <cell r="W259">
            <v>9</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13</v>
          </cell>
          <cell r="AR259">
            <v>103</v>
          </cell>
        </row>
        <row r="260">
          <cell r="E260">
            <v>5</v>
          </cell>
          <cell r="F260">
            <v>0</v>
          </cell>
          <cell r="G260">
            <v>1</v>
          </cell>
          <cell r="H260">
            <v>1</v>
          </cell>
          <cell r="I260">
            <v>0</v>
          </cell>
          <cell r="J260">
            <v>0</v>
          </cell>
          <cell r="K260">
            <v>0</v>
          </cell>
          <cell r="L260">
            <v>0</v>
          </cell>
          <cell r="M260">
            <v>0</v>
          </cell>
          <cell r="N260">
            <v>5</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12</v>
          </cell>
        </row>
        <row r="261">
          <cell r="E261">
            <v>1</v>
          </cell>
          <cell r="F261">
            <v>0</v>
          </cell>
          <cell r="G261">
            <v>0</v>
          </cell>
          <cell r="H261">
            <v>1</v>
          </cell>
          <cell r="I261">
            <v>0</v>
          </cell>
          <cell r="J261">
            <v>0</v>
          </cell>
          <cell r="K261">
            <v>0</v>
          </cell>
          <cell r="L261">
            <v>0</v>
          </cell>
          <cell r="M261">
            <v>0</v>
          </cell>
          <cell r="N261">
            <v>5</v>
          </cell>
          <cell r="O261">
            <v>0</v>
          </cell>
          <cell r="P261">
            <v>0</v>
          </cell>
          <cell r="Q261">
            <v>0</v>
          </cell>
          <cell r="R261">
            <v>0</v>
          </cell>
          <cell r="S261">
            <v>4</v>
          </cell>
          <cell r="T261">
            <v>0</v>
          </cell>
          <cell r="U261">
            <v>0</v>
          </cell>
          <cell r="V261">
            <v>1</v>
          </cell>
          <cell r="W261">
            <v>0</v>
          </cell>
          <cell r="X261">
            <v>0</v>
          </cell>
          <cell r="Y261">
            <v>0</v>
          </cell>
          <cell r="Z261">
            <v>1</v>
          </cell>
          <cell r="AA261">
            <v>0</v>
          </cell>
          <cell r="AB261">
            <v>0</v>
          </cell>
          <cell r="AC261">
            <v>0</v>
          </cell>
          <cell r="AD261">
            <v>0</v>
          </cell>
          <cell r="AE261">
            <v>0</v>
          </cell>
          <cell r="AF261">
            <v>0</v>
          </cell>
          <cell r="AG261">
            <v>2</v>
          </cell>
          <cell r="AH261">
            <v>0</v>
          </cell>
          <cell r="AI261">
            <v>0</v>
          </cell>
          <cell r="AJ261">
            <v>0</v>
          </cell>
          <cell r="AK261">
            <v>0</v>
          </cell>
          <cell r="AL261">
            <v>0</v>
          </cell>
          <cell r="AM261">
            <v>0</v>
          </cell>
          <cell r="AN261">
            <v>0</v>
          </cell>
          <cell r="AO261">
            <v>0</v>
          </cell>
          <cell r="AP261">
            <v>0</v>
          </cell>
          <cell r="AQ261">
            <v>0</v>
          </cell>
          <cell r="AR261">
            <v>15</v>
          </cell>
        </row>
        <row r="262">
          <cell r="E262">
            <v>66</v>
          </cell>
          <cell r="F262">
            <v>12</v>
          </cell>
          <cell r="G262">
            <v>1</v>
          </cell>
          <cell r="H262">
            <v>7</v>
          </cell>
          <cell r="I262">
            <v>0</v>
          </cell>
          <cell r="J262">
            <v>0</v>
          </cell>
          <cell r="K262">
            <v>0</v>
          </cell>
          <cell r="L262">
            <v>0</v>
          </cell>
          <cell r="M262">
            <v>0</v>
          </cell>
          <cell r="N262">
            <v>111</v>
          </cell>
          <cell r="O262">
            <v>1</v>
          </cell>
          <cell r="P262">
            <v>7</v>
          </cell>
          <cell r="Q262">
            <v>0</v>
          </cell>
          <cell r="R262">
            <v>0</v>
          </cell>
          <cell r="S262">
            <v>1</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1</v>
          </cell>
          <cell r="AJ262">
            <v>0</v>
          </cell>
          <cell r="AK262">
            <v>0</v>
          </cell>
          <cell r="AL262">
            <v>0</v>
          </cell>
          <cell r="AM262">
            <v>0</v>
          </cell>
          <cell r="AN262">
            <v>0</v>
          </cell>
          <cell r="AO262">
            <v>0</v>
          </cell>
          <cell r="AP262">
            <v>0</v>
          </cell>
          <cell r="AQ262">
            <v>7</v>
          </cell>
          <cell r="AR262">
            <v>214</v>
          </cell>
        </row>
        <row r="263">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E264">
            <v>2</v>
          </cell>
          <cell r="F264">
            <v>2</v>
          </cell>
          <cell r="G264">
            <v>0</v>
          </cell>
          <cell r="H264">
            <v>0</v>
          </cell>
          <cell r="I264">
            <v>0</v>
          </cell>
          <cell r="J264">
            <v>0</v>
          </cell>
          <cell r="K264">
            <v>0</v>
          </cell>
          <cell r="L264">
            <v>0</v>
          </cell>
          <cell r="M264">
            <v>0</v>
          </cell>
          <cell r="N264">
            <v>0</v>
          </cell>
          <cell r="O264">
            <v>0</v>
          </cell>
          <cell r="P264">
            <v>0</v>
          </cell>
          <cell r="Q264">
            <v>0</v>
          </cell>
          <cell r="R264">
            <v>0</v>
          </cell>
          <cell r="S264">
            <v>5</v>
          </cell>
          <cell r="T264">
            <v>0</v>
          </cell>
          <cell r="U264">
            <v>0</v>
          </cell>
          <cell r="V264">
            <v>0</v>
          </cell>
          <cell r="W264">
            <v>21</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2</v>
          </cell>
          <cell r="AR264">
            <v>32</v>
          </cell>
        </row>
        <row r="265">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8</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8</v>
          </cell>
        </row>
        <row r="266">
          <cell r="E266">
            <v>25</v>
          </cell>
          <cell r="F266">
            <v>4</v>
          </cell>
          <cell r="G266">
            <v>0</v>
          </cell>
          <cell r="H266">
            <v>1</v>
          </cell>
          <cell r="I266">
            <v>0</v>
          </cell>
          <cell r="J266">
            <v>0</v>
          </cell>
          <cell r="K266">
            <v>0</v>
          </cell>
          <cell r="L266">
            <v>0</v>
          </cell>
          <cell r="M266">
            <v>1</v>
          </cell>
          <cell r="N266">
            <v>0</v>
          </cell>
          <cell r="O266">
            <v>0</v>
          </cell>
          <cell r="P266">
            <v>0</v>
          </cell>
          <cell r="Q266">
            <v>0</v>
          </cell>
          <cell r="R266">
            <v>0</v>
          </cell>
          <cell r="S266">
            <v>1</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1</v>
          </cell>
          <cell r="AH266">
            <v>0</v>
          </cell>
          <cell r="AI266">
            <v>0</v>
          </cell>
          <cell r="AJ266">
            <v>0</v>
          </cell>
          <cell r="AK266">
            <v>0</v>
          </cell>
          <cell r="AL266">
            <v>0</v>
          </cell>
          <cell r="AM266">
            <v>0</v>
          </cell>
          <cell r="AN266">
            <v>0</v>
          </cell>
          <cell r="AO266">
            <v>0</v>
          </cell>
          <cell r="AP266">
            <v>0</v>
          </cell>
          <cell r="AQ266">
            <v>1</v>
          </cell>
          <cell r="AR266">
            <v>34</v>
          </cell>
        </row>
        <row r="267">
          <cell r="E267">
            <v>9</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9</v>
          </cell>
        </row>
        <row r="268">
          <cell r="E268">
            <v>1</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1</v>
          </cell>
          <cell r="AR268">
            <v>2</v>
          </cell>
        </row>
        <row r="269">
          <cell r="E269">
            <v>0</v>
          </cell>
          <cell r="F269">
            <v>0</v>
          </cell>
          <cell r="G269">
            <v>0</v>
          </cell>
          <cell r="H269">
            <v>0</v>
          </cell>
          <cell r="I269">
            <v>0</v>
          </cell>
          <cell r="J269">
            <v>0</v>
          </cell>
          <cell r="K269">
            <v>0</v>
          </cell>
          <cell r="L269">
            <v>0</v>
          </cell>
          <cell r="M269">
            <v>0</v>
          </cell>
          <cell r="N269">
            <v>3</v>
          </cell>
          <cell r="O269">
            <v>0</v>
          </cell>
          <cell r="P269">
            <v>0</v>
          </cell>
          <cell r="Q269">
            <v>0</v>
          </cell>
          <cell r="R269">
            <v>0</v>
          </cell>
          <cell r="S269">
            <v>1</v>
          </cell>
          <cell r="T269">
            <v>0</v>
          </cell>
          <cell r="U269">
            <v>0</v>
          </cell>
          <cell r="V269">
            <v>1</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1</v>
          </cell>
          <cell r="AK269">
            <v>0</v>
          </cell>
          <cell r="AL269">
            <v>1</v>
          </cell>
          <cell r="AM269">
            <v>0</v>
          </cell>
          <cell r="AN269">
            <v>0</v>
          </cell>
          <cell r="AO269">
            <v>0</v>
          </cell>
          <cell r="AP269">
            <v>0</v>
          </cell>
          <cell r="AQ269">
            <v>0</v>
          </cell>
          <cell r="AR269">
            <v>7</v>
          </cell>
        </row>
        <row r="270">
          <cell r="E270">
            <v>1</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4</v>
          </cell>
          <cell r="AR270">
            <v>5</v>
          </cell>
        </row>
        <row r="271">
          <cell r="E271">
            <v>11</v>
          </cell>
          <cell r="F271">
            <v>5</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2</v>
          </cell>
          <cell r="AR271">
            <v>18</v>
          </cell>
        </row>
        <row r="272">
          <cell r="E272">
            <v>35</v>
          </cell>
          <cell r="F272">
            <v>38</v>
          </cell>
          <cell r="G272">
            <v>19</v>
          </cell>
          <cell r="H272">
            <v>11</v>
          </cell>
          <cell r="I272">
            <v>0</v>
          </cell>
          <cell r="J272">
            <v>0</v>
          </cell>
          <cell r="K272">
            <v>0</v>
          </cell>
          <cell r="L272">
            <v>0</v>
          </cell>
          <cell r="M272">
            <v>0</v>
          </cell>
          <cell r="N272">
            <v>0</v>
          </cell>
          <cell r="O272">
            <v>1</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2</v>
          </cell>
          <cell r="AH272">
            <v>0</v>
          </cell>
          <cell r="AI272">
            <v>0</v>
          </cell>
          <cell r="AJ272">
            <v>4</v>
          </cell>
          <cell r="AK272">
            <v>9</v>
          </cell>
          <cell r="AL272">
            <v>0</v>
          </cell>
          <cell r="AM272">
            <v>0</v>
          </cell>
          <cell r="AN272">
            <v>0</v>
          </cell>
          <cell r="AO272">
            <v>0</v>
          </cell>
          <cell r="AP272">
            <v>0</v>
          </cell>
          <cell r="AQ272">
            <v>4</v>
          </cell>
          <cell r="AR272">
            <v>123</v>
          </cell>
        </row>
        <row r="273">
          <cell r="E273">
            <v>57</v>
          </cell>
          <cell r="F273">
            <v>0</v>
          </cell>
          <cell r="G273">
            <v>7</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10</v>
          </cell>
          <cell r="AH273">
            <v>0</v>
          </cell>
          <cell r="AI273">
            <v>0</v>
          </cell>
          <cell r="AJ273">
            <v>0</v>
          </cell>
          <cell r="AK273">
            <v>0</v>
          </cell>
          <cell r="AL273">
            <v>0</v>
          </cell>
          <cell r="AM273">
            <v>0</v>
          </cell>
          <cell r="AN273">
            <v>0</v>
          </cell>
          <cell r="AO273">
            <v>0</v>
          </cell>
          <cell r="AP273">
            <v>0</v>
          </cell>
          <cell r="AQ273">
            <v>2</v>
          </cell>
          <cell r="AR273">
            <v>76</v>
          </cell>
        </row>
        <row r="274">
          <cell r="E274">
            <v>7</v>
          </cell>
          <cell r="F274">
            <v>7</v>
          </cell>
          <cell r="G274">
            <v>1</v>
          </cell>
          <cell r="H274">
            <v>1</v>
          </cell>
          <cell r="I274">
            <v>1</v>
          </cell>
          <cell r="J274">
            <v>1</v>
          </cell>
          <cell r="K274">
            <v>0</v>
          </cell>
          <cell r="L274">
            <v>0</v>
          </cell>
          <cell r="M274">
            <v>0</v>
          </cell>
          <cell r="N274">
            <v>31</v>
          </cell>
          <cell r="O274">
            <v>0</v>
          </cell>
          <cell r="P274">
            <v>0</v>
          </cell>
          <cell r="Q274">
            <v>0</v>
          </cell>
          <cell r="R274">
            <v>0</v>
          </cell>
          <cell r="S274">
            <v>6</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5</v>
          </cell>
          <cell r="AI274">
            <v>0</v>
          </cell>
          <cell r="AJ274">
            <v>0</v>
          </cell>
          <cell r="AK274">
            <v>0</v>
          </cell>
          <cell r="AL274">
            <v>0</v>
          </cell>
          <cell r="AM274">
            <v>0</v>
          </cell>
          <cell r="AN274">
            <v>0</v>
          </cell>
          <cell r="AO274">
            <v>0</v>
          </cell>
          <cell r="AP274">
            <v>0</v>
          </cell>
          <cell r="AQ274">
            <v>2</v>
          </cell>
          <cell r="AR274">
            <v>62</v>
          </cell>
        </row>
        <row r="275">
          <cell r="E275">
            <v>45</v>
          </cell>
          <cell r="F275">
            <v>44</v>
          </cell>
          <cell r="G275">
            <v>10</v>
          </cell>
          <cell r="H275">
            <v>30</v>
          </cell>
          <cell r="I275">
            <v>2</v>
          </cell>
          <cell r="J275">
            <v>0</v>
          </cell>
          <cell r="K275">
            <v>2</v>
          </cell>
          <cell r="L275">
            <v>0</v>
          </cell>
          <cell r="M275">
            <v>4</v>
          </cell>
          <cell r="N275">
            <v>306</v>
          </cell>
          <cell r="O275">
            <v>0</v>
          </cell>
          <cell r="P275">
            <v>25</v>
          </cell>
          <cell r="Q275">
            <v>0</v>
          </cell>
          <cell r="R275">
            <v>2</v>
          </cell>
          <cell r="S275">
            <v>6</v>
          </cell>
          <cell r="T275">
            <v>1</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11</v>
          </cell>
          <cell r="AR275">
            <v>488</v>
          </cell>
        </row>
        <row r="276">
          <cell r="E276">
            <v>12</v>
          </cell>
          <cell r="F276">
            <v>18</v>
          </cell>
          <cell r="G276">
            <v>2</v>
          </cell>
          <cell r="H276">
            <v>3</v>
          </cell>
          <cell r="I276">
            <v>0</v>
          </cell>
          <cell r="J276">
            <v>0</v>
          </cell>
          <cell r="K276">
            <v>0</v>
          </cell>
          <cell r="L276">
            <v>0</v>
          </cell>
          <cell r="M276">
            <v>2</v>
          </cell>
          <cell r="N276">
            <v>38</v>
          </cell>
          <cell r="O276">
            <v>1</v>
          </cell>
          <cell r="P276">
            <v>11</v>
          </cell>
          <cell r="Q276">
            <v>0</v>
          </cell>
          <cell r="R276">
            <v>1</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4</v>
          </cell>
          <cell r="AR276">
            <v>92</v>
          </cell>
        </row>
        <row r="277">
          <cell r="E277">
            <v>42</v>
          </cell>
          <cell r="F277">
            <v>14</v>
          </cell>
          <cell r="G277">
            <v>2</v>
          </cell>
          <cell r="H277">
            <v>4</v>
          </cell>
          <cell r="I277">
            <v>0</v>
          </cell>
          <cell r="J277">
            <v>2</v>
          </cell>
          <cell r="K277">
            <v>0</v>
          </cell>
          <cell r="L277">
            <v>0</v>
          </cell>
          <cell r="M277">
            <v>6</v>
          </cell>
          <cell r="N277">
            <v>41</v>
          </cell>
          <cell r="O277">
            <v>1</v>
          </cell>
          <cell r="P277">
            <v>7</v>
          </cell>
          <cell r="Q277">
            <v>0</v>
          </cell>
          <cell r="R277">
            <v>1</v>
          </cell>
          <cell r="S277">
            <v>3</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2</v>
          </cell>
          <cell r="AH277">
            <v>3</v>
          </cell>
          <cell r="AI277">
            <v>8</v>
          </cell>
          <cell r="AJ277">
            <v>0</v>
          </cell>
          <cell r="AK277">
            <v>0</v>
          </cell>
          <cell r="AL277">
            <v>0</v>
          </cell>
          <cell r="AM277">
            <v>0</v>
          </cell>
          <cell r="AN277">
            <v>0</v>
          </cell>
          <cell r="AO277">
            <v>0</v>
          </cell>
          <cell r="AP277">
            <v>0</v>
          </cell>
          <cell r="AQ277">
            <v>4</v>
          </cell>
          <cell r="AR277">
            <v>140</v>
          </cell>
        </row>
        <row r="278">
          <cell r="E278">
            <v>4</v>
          </cell>
          <cell r="F278">
            <v>1</v>
          </cell>
          <cell r="G278">
            <v>0</v>
          </cell>
          <cell r="H278">
            <v>2</v>
          </cell>
          <cell r="I278">
            <v>0</v>
          </cell>
          <cell r="J278">
            <v>0</v>
          </cell>
          <cell r="K278">
            <v>0</v>
          </cell>
          <cell r="L278">
            <v>0</v>
          </cell>
          <cell r="M278">
            <v>0</v>
          </cell>
          <cell r="N278">
            <v>0</v>
          </cell>
          <cell r="O278">
            <v>0</v>
          </cell>
          <cell r="P278">
            <v>1</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8</v>
          </cell>
        </row>
        <row r="279">
          <cell r="E279">
            <v>11</v>
          </cell>
          <cell r="F279">
            <v>2</v>
          </cell>
          <cell r="G279">
            <v>5</v>
          </cell>
          <cell r="H279">
            <v>1</v>
          </cell>
          <cell r="I279">
            <v>0</v>
          </cell>
          <cell r="J279">
            <v>0</v>
          </cell>
          <cell r="K279">
            <v>0</v>
          </cell>
          <cell r="L279">
            <v>0</v>
          </cell>
          <cell r="M279">
            <v>0</v>
          </cell>
          <cell r="N279">
            <v>1</v>
          </cell>
          <cell r="O279">
            <v>0</v>
          </cell>
          <cell r="P279">
            <v>0</v>
          </cell>
          <cell r="Q279">
            <v>0</v>
          </cell>
          <cell r="R279">
            <v>0</v>
          </cell>
          <cell r="S279">
            <v>1</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1</v>
          </cell>
          <cell r="AI279">
            <v>0</v>
          </cell>
          <cell r="AJ279">
            <v>0</v>
          </cell>
          <cell r="AK279">
            <v>0</v>
          </cell>
          <cell r="AL279">
            <v>0</v>
          </cell>
          <cell r="AM279">
            <v>0</v>
          </cell>
          <cell r="AN279">
            <v>0</v>
          </cell>
          <cell r="AO279">
            <v>0</v>
          </cell>
          <cell r="AP279">
            <v>0</v>
          </cell>
          <cell r="AQ279">
            <v>0</v>
          </cell>
          <cell r="AR279">
            <v>22</v>
          </cell>
        </row>
        <row r="280">
          <cell r="E280">
            <v>2</v>
          </cell>
          <cell r="F280">
            <v>2</v>
          </cell>
          <cell r="G280">
            <v>2</v>
          </cell>
          <cell r="H280">
            <v>1</v>
          </cell>
          <cell r="I280">
            <v>0</v>
          </cell>
          <cell r="J280">
            <v>0</v>
          </cell>
          <cell r="K280">
            <v>0</v>
          </cell>
          <cell r="L280">
            <v>0</v>
          </cell>
          <cell r="M280">
            <v>0</v>
          </cell>
          <cell r="N280">
            <v>0</v>
          </cell>
          <cell r="O280">
            <v>0</v>
          </cell>
          <cell r="P280">
            <v>0</v>
          </cell>
          <cell r="Q280">
            <v>0</v>
          </cell>
          <cell r="R280">
            <v>0</v>
          </cell>
          <cell r="S280">
            <v>1</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8</v>
          </cell>
        </row>
        <row r="281">
          <cell r="E281">
            <v>22</v>
          </cell>
          <cell r="F281">
            <v>0</v>
          </cell>
          <cell r="G281">
            <v>0</v>
          </cell>
          <cell r="H281">
            <v>1</v>
          </cell>
          <cell r="I281">
            <v>0</v>
          </cell>
          <cell r="J281">
            <v>0</v>
          </cell>
          <cell r="K281">
            <v>0</v>
          </cell>
          <cell r="L281">
            <v>0</v>
          </cell>
          <cell r="M281">
            <v>10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14</v>
          </cell>
          <cell r="AJ281">
            <v>0</v>
          </cell>
          <cell r="AK281">
            <v>0</v>
          </cell>
          <cell r="AL281">
            <v>0</v>
          </cell>
          <cell r="AM281">
            <v>0</v>
          </cell>
          <cell r="AN281">
            <v>0</v>
          </cell>
          <cell r="AO281">
            <v>0</v>
          </cell>
          <cell r="AP281">
            <v>0</v>
          </cell>
          <cell r="AQ281">
            <v>6</v>
          </cell>
          <cell r="AR281">
            <v>53</v>
          </cell>
        </row>
        <row r="282">
          <cell r="E282">
            <v>3</v>
          </cell>
          <cell r="F282">
            <v>2</v>
          </cell>
          <cell r="G282">
            <v>1</v>
          </cell>
          <cell r="H282">
            <v>0</v>
          </cell>
          <cell r="I282">
            <v>0</v>
          </cell>
          <cell r="J282">
            <v>0</v>
          </cell>
          <cell r="K282">
            <v>0</v>
          </cell>
          <cell r="L282">
            <v>0</v>
          </cell>
          <cell r="M282">
            <v>0</v>
          </cell>
          <cell r="N282">
            <v>4</v>
          </cell>
          <cell r="O282">
            <v>0</v>
          </cell>
          <cell r="P282">
            <v>1</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1</v>
          </cell>
          <cell r="AI282">
            <v>0</v>
          </cell>
          <cell r="AJ282">
            <v>0</v>
          </cell>
          <cell r="AK282">
            <v>0</v>
          </cell>
          <cell r="AL282">
            <v>0</v>
          </cell>
          <cell r="AM282">
            <v>0</v>
          </cell>
          <cell r="AN282">
            <v>0</v>
          </cell>
          <cell r="AO282">
            <v>0</v>
          </cell>
          <cell r="AP282">
            <v>0</v>
          </cell>
          <cell r="AQ282">
            <v>0</v>
          </cell>
          <cell r="AR282">
            <v>12</v>
          </cell>
        </row>
        <row r="283">
          <cell r="E283">
            <v>22</v>
          </cell>
          <cell r="F283">
            <v>1</v>
          </cell>
          <cell r="G283">
            <v>0</v>
          </cell>
          <cell r="H283">
            <v>0</v>
          </cell>
          <cell r="I283">
            <v>0</v>
          </cell>
          <cell r="J283">
            <v>0</v>
          </cell>
          <cell r="K283">
            <v>0</v>
          </cell>
          <cell r="L283">
            <v>0</v>
          </cell>
          <cell r="M283">
            <v>0</v>
          </cell>
          <cell r="N283">
            <v>5</v>
          </cell>
          <cell r="O283">
            <v>0</v>
          </cell>
          <cell r="P283">
            <v>0</v>
          </cell>
          <cell r="Q283">
            <v>0</v>
          </cell>
          <cell r="R283">
            <v>0</v>
          </cell>
          <cell r="S283">
            <v>4</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1</v>
          </cell>
          <cell r="AR283">
            <v>33</v>
          </cell>
        </row>
        <row r="284">
          <cell r="E284">
            <v>3</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3</v>
          </cell>
        </row>
        <row r="285">
          <cell r="E285">
            <v>35</v>
          </cell>
          <cell r="F285">
            <v>9</v>
          </cell>
          <cell r="G285">
            <v>2</v>
          </cell>
          <cell r="H285">
            <v>4</v>
          </cell>
          <cell r="I285">
            <v>0</v>
          </cell>
          <cell r="J285">
            <v>0</v>
          </cell>
          <cell r="K285">
            <v>0</v>
          </cell>
          <cell r="L285">
            <v>0</v>
          </cell>
          <cell r="M285">
            <v>1</v>
          </cell>
          <cell r="N285">
            <v>39</v>
          </cell>
          <cell r="O285">
            <v>0</v>
          </cell>
          <cell r="P285">
            <v>0</v>
          </cell>
          <cell r="Q285">
            <v>0</v>
          </cell>
          <cell r="R285">
            <v>0</v>
          </cell>
          <cell r="S285">
            <v>0</v>
          </cell>
          <cell r="T285">
            <v>0</v>
          </cell>
          <cell r="U285">
            <v>0</v>
          </cell>
          <cell r="V285">
            <v>0</v>
          </cell>
          <cell r="W285">
            <v>0</v>
          </cell>
          <cell r="X285">
            <v>0</v>
          </cell>
          <cell r="Y285">
            <v>0</v>
          </cell>
          <cell r="Z285">
            <v>3</v>
          </cell>
          <cell r="AA285">
            <v>0</v>
          </cell>
          <cell r="AB285">
            <v>0</v>
          </cell>
          <cell r="AC285">
            <v>0</v>
          </cell>
          <cell r="AD285">
            <v>0</v>
          </cell>
          <cell r="AE285">
            <v>0</v>
          </cell>
          <cell r="AF285">
            <v>0</v>
          </cell>
          <cell r="AG285">
            <v>1</v>
          </cell>
          <cell r="AH285">
            <v>4</v>
          </cell>
          <cell r="AI285">
            <v>0</v>
          </cell>
          <cell r="AJ285">
            <v>0</v>
          </cell>
          <cell r="AK285">
            <v>0</v>
          </cell>
          <cell r="AL285">
            <v>0</v>
          </cell>
          <cell r="AM285">
            <v>0</v>
          </cell>
          <cell r="AN285">
            <v>0</v>
          </cell>
          <cell r="AO285">
            <v>0</v>
          </cell>
          <cell r="AP285">
            <v>0</v>
          </cell>
          <cell r="AQ285">
            <v>0</v>
          </cell>
          <cell r="AR285">
            <v>98</v>
          </cell>
        </row>
        <row r="286">
          <cell r="E286">
            <v>2</v>
          </cell>
          <cell r="F286">
            <v>0</v>
          </cell>
          <cell r="G286">
            <v>0</v>
          </cell>
          <cell r="H286">
            <v>2</v>
          </cell>
          <cell r="I286">
            <v>0</v>
          </cell>
          <cell r="J286">
            <v>0</v>
          </cell>
          <cell r="K286">
            <v>0</v>
          </cell>
          <cell r="L286">
            <v>0</v>
          </cell>
          <cell r="M286">
            <v>0</v>
          </cell>
          <cell r="N286">
            <v>16</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20</v>
          </cell>
        </row>
        <row r="287">
          <cell r="E287">
            <v>12</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12</v>
          </cell>
        </row>
        <row r="288">
          <cell r="E288">
            <v>2</v>
          </cell>
          <cell r="F288">
            <v>0</v>
          </cell>
          <cell r="G288">
            <v>0</v>
          </cell>
          <cell r="H288">
            <v>0</v>
          </cell>
          <cell r="I288">
            <v>0</v>
          </cell>
          <cell r="J288">
            <v>0</v>
          </cell>
          <cell r="K288">
            <v>0</v>
          </cell>
          <cell r="L288">
            <v>0</v>
          </cell>
          <cell r="M288">
            <v>0</v>
          </cell>
          <cell r="N288">
            <v>0</v>
          </cell>
          <cell r="O288">
            <v>0</v>
          </cell>
          <cell r="P288">
            <v>0</v>
          </cell>
          <cell r="Q288">
            <v>0</v>
          </cell>
          <cell r="R288">
            <v>0</v>
          </cell>
          <cell r="S288">
            <v>1</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3</v>
          </cell>
        </row>
        <row r="289">
          <cell r="E289">
            <v>21</v>
          </cell>
          <cell r="F289">
            <v>6</v>
          </cell>
          <cell r="G289">
            <v>3</v>
          </cell>
          <cell r="H289">
            <v>5</v>
          </cell>
          <cell r="I289">
            <v>0</v>
          </cell>
          <cell r="J289">
            <v>0</v>
          </cell>
          <cell r="K289">
            <v>0</v>
          </cell>
          <cell r="L289">
            <v>0</v>
          </cell>
          <cell r="M289">
            <v>1</v>
          </cell>
          <cell r="N289">
            <v>6</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3</v>
          </cell>
          <cell r="AH289">
            <v>3</v>
          </cell>
          <cell r="AI289">
            <v>1</v>
          </cell>
          <cell r="AJ289">
            <v>0</v>
          </cell>
          <cell r="AK289">
            <v>0</v>
          </cell>
          <cell r="AL289">
            <v>0</v>
          </cell>
          <cell r="AM289">
            <v>0</v>
          </cell>
          <cell r="AN289">
            <v>0</v>
          </cell>
          <cell r="AO289">
            <v>0</v>
          </cell>
          <cell r="AP289">
            <v>0</v>
          </cell>
          <cell r="AQ289">
            <v>1</v>
          </cell>
          <cell r="AR289">
            <v>50</v>
          </cell>
        </row>
        <row r="290">
          <cell r="E290">
            <v>39</v>
          </cell>
          <cell r="F290">
            <v>43</v>
          </cell>
          <cell r="G290">
            <v>0</v>
          </cell>
          <cell r="H290">
            <v>18</v>
          </cell>
          <cell r="I290">
            <v>0</v>
          </cell>
          <cell r="J290">
            <v>0</v>
          </cell>
          <cell r="K290">
            <v>0</v>
          </cell>
          <cell r="L290">
            <v>0</v>
          </cell>
          <cell r="M290">
            <v>0</v>
          </cell>
          <cell r="N290">
            <v>6</v>
          </cell>
          <cell r="O290">
            <v>0</v>
          </cell>
          <cell r="P290">
            <v>12</v>
          </cell>
          <cell r="Q290">
            <v>0</v>
          </cell>
          <cell r="R290">
            <v>1</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1</v>
          </cell>
          <cell r="AH290">
            <v>0</v>
          </cell>
          <cell r="AI290">
            <v>0</v>
          </cell>
          <cell r="AJ290">
            <v>0</v>
          </cell>
          <cell r="AK290">
            <v>0</v>
          </cell>
          <cell r="AL290">
            <v>0</v>
          </cell>
          <cell r="AM290">
            <v>0</v>
          </cell>
          <cell r="AN290">
            <v>0</v>
          </cell>
          <cell r="AO290">
            <v>0</v>
          </cell>
          <cell r="AP290">
            <v>0</v>
          </cell>
          <cell r="AQ290">
            <v>0</v>
          </cell>
          <cell r="AR290">
            <v>120</v>
          </cell>
        </row>
        <row r="291">
          <cell r="E291">
            <v>4</v>
          </cell>
          <cell r="F291">
            <v>1</v>
          </cell>
          <cell r="G291">
            <v>3</v>
          </cell>
          <cell r="H291">
            <v>0</v>
          </cell>
          <cell r="I291">
            <v>0</v>
          </cell>
          <cell r="J291">
            <v>0</v>
          </cell>
          <cell r="K291">
            <v>0</v>
          </cell>
          <cell r="L291">
            <v>0</v>
          </cell>
          <cell r="M291">
            <v>0</v>
          </cell>
          <cell r="N291">
            <v>1</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1</v>
          </cell>
          <cell r="AR291">
            <v>10</v>
          </cell>
        </row>
        <row r="292">
          <cell r="E292">
            <v>36</v>
          </cell>
          <cell r="F292">
            <v>8</v>
          </cell>
          <cell r="G292">
            <v>3</v>
          </cell>
          <cell r="H292">
            <v>2</v>
          </cell>
          <cell r="I292">
            <v>0</v>
          </cell>
          <cell r="J292">
            <v>0</v>
          </cell>
          <cell r="K292">
            <v>0</v>
          </cell>
          <cell r="L292">
            <v>0</v>
          </cell>
          <cell r="M292">
            <v>2</v>
          </cell>
          <cell r="N292">
            <v>3</v>
          </cell>
          <cell r="O292">
            <v>0</v>
          </cell>
          <cell r="P292">
            <v>1</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6</v>
          </cell>
          <cell r="AH292">
            <v>0</v>
          </cell>
          <cell r="AI292">
            <v>0</v>
          </cell>
          <cell r="AJ292">
            <v>0</v>
          </cell>
          <cell r="AK292">
            <v>0</v>
          </cell>
          <cell r="AL292">
            <v>0</v>
          </cell>
          <cell r="AM292">
            <v>0</v>
          </cell>
          <cell r="AN292">
            <v>0</v>
          </cell>
          <cell r="AO292">
            <v>0</v>
          </cell>
          <cell r="AP292">
            <v>0</v>
          </cell>
          <cell r="AQ292">
            <v>1</v>
          </cell>
          <cell r="AR292">
            <v>62</v>
          </cell>
        </row>
        <row r="293">
          <cell r="E293">
            <v>5</v>
          </cell>
          <cell r="F293">
            <v>5</v>
          </cell>
          <cell r="G293">
            <v>0</v>
          </cell>
          <cell r="H293">
            <v>1</v>
          </cell>
          <cell r="I293">
            <v>0</v>
          </cell>
          <cell r="J293">
            <v>0</v>
          </cell>
          <cell r="K293">
            <v>0</v>
          </cell>
          <cell r="L293">
            <v>0</v>
          </cell>
          <cell r="M293">
            <v>0</v>
          </cell>
          <cell r="N293">
            <v>1</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2</v>
          </cell>
          <cell r="AR293">
            <v>14</v>
          </cell>
        </row>
        <row r="294">
          <cell r="E294">
            <v>11</v>
          </cell>
          <cell r="F294">
            <v>0</v>
          </cell>
          <cell r="G294">
            <v>7</v>
          </cell>
          <cell r="H294">
            <v>2</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20</v>
          </cell>
        </row>
        <row r="295">
          <cell r="E295">
            <v>4</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1</v>
          </cell>
          <cell r="AH295">
            <v>0</v>
          </cell>
          <cell r="AI295">
            <v>0</v>
          </cell>
          <cell r="AJ295">
            <v>0</v>
          </cell>
          <cell r="AK295">
            <v>0</v>
          </cell>
          <cell r="AL295">
            <v>0</v>
          </cell>
          <cell r="AM295">
            <v>0</v>
          </cell>
          <cell r="AN295">
            <v>0</v>
          </cell>
          <cell r="AO295">
            <v>0</v>
          </cell>
          <cell r="AP295">
            <v>0</v>
          </cell>
          <cell r="AQ295">
            <v>0</v>
          </cell>
          <cell r="AR295">
            <v>5</v>
          </cell>
        </row>
        <row r="296">
          <cell r="E296">
            <v>17</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2</v>
          </cell>
          <cell r="AR296">
            <v>19</v>
          </cell>
        </row>
        <row r="297">
          <cell r="E297">
            <v>7</v>
          </cell>
          <cell r="F297">
            <v>7</v>
          </cell>
          <cell r="G297">
            <v>2</v>
          </cell>
          <cell r="H297">
            <v>2</v>
          </cell>
          <cell r="I297">
            <v>0</v>
          </cell>
          <cell r="J297">
            <v>0</v>
          </cell>
          <cell r="K297">
            <v>0</v>
          </cell>
          <cell r="L297">
            <v>0</v>
          </cell>
          <cell r="M297">
            <v>0</v>
          </cell>
          <cell r="N297">
            <v>3</v>
          </cell>
          <cell r="O297">
            <v>0</v>
          </cell>
          <cell r="P297">
            <v>3</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1</v>
          </cell>
          <cell r="AR297">
            <v>25</v>
          </cell>
        </row>
        <row r="298">
          <cell r="E298">
            <v>3</v>
          </cell>
          <cell r="F298">
            <v>0</v>
          </cell>
          <cell r="G298">
            <v>1</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4</v>
          </cell>
        </row>
        <row r="299">
          <cell r="E299">
            <v>26</v>
          </cell>
          <cell r="F299">
            <v>0</v>
          </cell>
          <cell r="G299">
            <v>21</v>
          </cell>
          <cell r="H299">
            <v>2</v>
          </cell>
          <cell r="I299">
            <v>0</v>
          </cell>
          <cell r="J299">
            <v>0</v>
          </cell>
          <cell r="K299">
            <v>0</v>
          </cell>
          <cell r="L299">
            <v>0</v>
          </cell>
          <cell r="M299">
            <v>0</v>
          </cell>
          <cell r="N299">
            <v>0</v>
          </cell>
          <cell r="O299">
            <v>0</v>
          </cell>
          <cell r="P299">
            <v>0</v>
          </cell>
          <cell r="Q299">
            <v>0</v>
          </cell>
          <cell r="R299">
            <v>0</v>
          </cell>
          <cell r="S299">
            <v>4</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1</v>
          </cell>
          <cell r="AH299">
            <v>0</v>
          </cell>
          <cell r="AI299">
            <v>0</v>
          </cell>
          <cell r="AJ299">
            <v>0</v>
          </cell>
          <cell r="AK299">
            <v>0</v>
          </cell>
          <cell r="AL299">
            <v>0</v>
          </cell>
          <cell r="AM299">
            <v>0</v>
          </cell>
          <cell r="AN299">
            <v>0</v>
          </cell>
          <cell r="AO299">
            <v>0</v>
          </cell>
          <cell r="AP299">
            <v>0</v>
          </cell>
          <cell r="AQ299">
            <v>1</v>
          </cell>
          <cell r="AR299">
            <v>55</v>
          </cell>
        </row>
        <row r="300">
          <cell r="E300">
            <v>16</v>
          </cell>
          <cell r="F300">
            <v>0</v>
          </cell>
          <cell r="G300">
            <v>28</v>
          </cell>
          <cell r="H300">
            <v>12</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3</v>
          </cell>
          <cell r="AH300">
            <v>0</v>
          </cell>
          <cell r="AI300">
            <v>0</v>
          </cell>
          <cell r="AJ300">
            <v>0</v>
          </cell>
          <cell r="AK300">
            <v>0</v>
          </cell>
          <cell r="AL300">
            <v>0</v>
          </cell>
          <cell r="AM300">
            <v>0</v>
          </cell>
          <cell r="AN300">
            <v>0</v>
          </cell>
          <cell r="AO300">
            <v>0</v>
          </cell>
          <cell r="AP300">
            <v>0</v>
          </cell>
          <cell r="AQ300">
            <v>0</v>
          </cell>
          <cell r="AR300">
            <v>59</v>
          </cell>
        </row>
        <row r="301">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2</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2</v>
          </cell>
        </row>
        <row r="302">
          <cell r="E302">
            <v>6</v>
          </cell>
          <cell r="F302">
            <v>5</v>
          </cell>
          <cell r="G302">
            <v>2</v>
          </cell>
          <cell r="H302">
            <v>6</v>
          </cell>
          <cell r="I302">
            <v>0</v>
          </cell>
          <cell r="J302">
            <v>0</v>
          </cell>
          <cell r="K302">
            <v>0</v>
          </cell>
          <cell r="L302">
            <v>0</v>
          </cell>
          <cell r="M302">
            <v>0</v>
          </cell>
          <cell r="N302">
            <v>25</v>
          </cell>
          <cell r="O302">
            <v>0</v>
          </cell>
          <cell r="P302">
            <v>4</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2</v>
          </cell>
          <cell r="AH302">
            <v>0</v>
          </cell>
          <cell r="AI302">
            <v>0</v>
          </cell>
          <cell r="AJ302">
            <v>0</v>
          </cell>
          <cell r="AK302">
            <v>0</v>
          </cell>
          <cell r="AL302">
            <v>0</v>
          </cell>
          <cell r="AM302">
            <v>0</v>
          </cell>
          <cell r="AN302">
            <v>0</v>
          </cell>
          <cell r="AO302">
            <v>0</v>
          </cell>
          <cell r="AP302">
            <v>0</v>
          </cell>
          <cell r="AQ302">
            <v>1</v>
          </cell>
          <cell r="AR302">
            <v>51</v>
          </cell>
        </row>
        <row r="303">
          <cell r="E303">
            <v>135</v>
          </cell>
          <cell r="F303">
            <v>25</v>
          </cell>
          <cell r="G303">
            <v>188</v>
          </cell>
          <cell r="H303">
            <v>71</v>
          </cell>
          <cell r="I303">
            <v>0</v>
          </cell>
          <cell r="J303">
            <v>0</v>
          </cell>
          <cell r="K303">
            <v>0</v>
          </cell>
          <cell r="L303">
            <v>0</v>
          </cell>
          <cell r="M303">
            <v>0</v>
          </cell>
          <cell r="N303">
            <v>10</v>
          </cell>
          <cell r="O303">
            <v>0</v>
          </cell>
          <cell r="P303">
            <v>0</v>
          </cell>
          <cell r="Q303">
            <v>0</v>
          </cell>
          <cell r="R303">
            <v>0</v>
          </cell>
          <cell r="S303">
            <v>1</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37</v>
          </cell>
          <cell r="AH303">
            <v>0</v>
          </cell>
          <cell r="AI303">
            <v>0</v>
          </cell>
          <cell r="AJ303">
            <v>0</v>
          </cell>
          <cell r="AK303">
            <v>0</v>
          </cell>
          <cell r="AL303">
            <v>0</v>
          </cell>
          <cell r="AM303">
            <v>0</v>
          </cell>
          <cell r="AN303">
            <v>0</v>
          </cell>
          <cell r="AO303">
            <v>0</v>
          </cell>
          <cell r="AP303">
            <v>0</v>
          </cell>
          <cell r="AQ303">
            <v>7</v>
          </cell>
          <cell r="AR303">
            <v>474</v>
          </cell>
        </row>
        <row r="304">
          <cell r="E304">
            <v>15</v>
          </cell>
          <cell r="F304">
            <v>1</v>
          </cell>
          <cell r="G304">
            <v>12</v>
          </cell>
          <cell r="H304">
            <v>1</v>
          </cell>
          <cell r="I304">
            <v>0</v>
          </cell>
          <cell r="J304">
            <v>0</v>
          </cell>
          <cell r="K304">
            <v>0</v>
          </cell>
          <cell r="L304">
            <v>0</v>
          </cell>
          <cell r="M304">
            <v>0</v>
          </cell>
          <cell r="N304">
            <v>0</v>
          </cell>
          <cell r="O304">
            <v>0</v>
          </cell>
          <cell r="P304">
            <v>0</v>
          </cell>
          <cell r="Q304">
            <v>0</v>
          </cell>
          <cell r="R304">
            <v>0</v>
          </cell>
          <cell r="S304">
            <v>4</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7</v>
          </cell>
          <cell r="AH304">
            <v>0</v>
          </cell>
          <cell r="AI304">
            <v>0</v>
          </cell>
          <cell r="AJ304">
            <v>0</v>
          </cell>
          <cell r="AK304">
            <v>0</v>
          </cell>
          <cell r="AL304">
            <v>0</v>
          </cell>
          <cell r="AM304">
            <v>0</v>
          </cell>
          <cell r="AN304">
            <v>0</v>
          </cell>
          <cell r="AO304">
            <v>0</v>
          </cell>
          <cell r="AP304">
            <v>0</v>
          </cell>
          <cell r="AQ304">
            <v>1</v>
          </cell>
          <cell r="AR304">
            <v>41</v>
          </cell>
        </row>
        <row r="305">
          <cell r="E305">
            <v>13</v>
          </cell>
          <cell r="F305">
            <v>0</v>
          </cell>
          <cell r="G305">
            <v>0</v>
          </cell>
          <cell r="H305">
            <v>5</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15</v>
          </cell>
          <cell r="AH305">
            <v>0</v>
          </cell>
          <cell r="AI305">
            <v>0</v>
          </cell>
          <cell r="AJ305">
            <v>0</v>
          </cell>
          <cell r="AK305">
            <v>0</v>
          </cell>
          <cell r="AL305">
            <v>0</v>
          </cell>
          <cell r="AM305">
            <v>0</v>
          </cell>
          <cell r="AN305">
            <v>0</v>
          </cell>
          <cell r="AO305">
            <v>0</v>
          </cell>
          <cell r="AP305">
            <v>0</v>
          </cell>
          <cell r="AQ305">
            <v>3</v>
          </cell>
          <cell r="AR305">
            <v>36</v>
          </cell>
        </row>
        <row r="306">
          <cell r="E306">
            <v>13</v>
          </cell>
          <cell r="F306">
            <v>0</v>
          </cell>
          <cell r="G306">
            <v>6</v>
          </cell>
          <cell r="H306">
            <v>1</v>
          </cell>
          <cell r="I306">
            <v>0</v>
          </cell>
          <cell r="J306">
            <v>0</v>
          </cell>
          <cell r="K306">
            <v>0</v>
          </cell>
          <cell r="L306">
            <v>0</v>
          </cell>
          <cell r="M306">
            <v>0</v>
          </cell>
          <cell r="N306">
            <v>2</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3</v>
          </cell>
          <cell r="AH306">
            <v>0</v>
          </cell>
          <cell r="AI306">
            <v>0</v>
          </cell>
          <cell r="AJ306">
            <v>0</v>
          </cell>
          <cell r="AK306">
            <v>0</v>
          </cell>
          <cell r="AL306">
            <v>0</v>
          </cell>
          <cell r="AM306">
            <v>0</v>
          </cell>
          <cell r="AN306">
            <v>0</v>
          </cell>
          <cell r="AO306">
            <v>0</v>
          </cell>
          <cell r="AP306">
            <v>0</v>
          </cell>
          <cell r="AQ306">
            <v>1</v>
          </cell>
          <cell r="AR306">
            <v>26</v>
          </cell>
        </row>
        <row r="307">
          <cell r="E307">
            <v>10</v>
          </cell>
          <cell r="F307">
            <v>17</v>
          </cell>
          <cell r="G307">
            <v>1</v>
          </cell>
          <cell r="H307">
            <v>1</v>
          </cell>
          <cell r="I307">
            <v>0</v>
          </cell>
          <cell r="J307">
            <v>0</v>
          </cell>
          <cell r="K307">
            <v>0</v>
          </cell>
          <cell r="L307">
            <v>0</v>
          </cell>
          <cell r="M307">
            <v>0</v>
          </cell>
          <cell r="N307">
            <v>10</v>
          </cell>
          <cell r="O307">
            <v>2</v>
          </cell>
          <cell r="P307">
            <v>19</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2</v>
          </cell>
          <cell r="AH307">
            <v>0</v>
          </cell>
          <cell r="AI307">
            <v>0</v>
          </cell>
          <cell r="AJ307">
            <v>0</v>
          </cell>
          <cell r="AK307">
            <v>0</v>
          </cell>
          <cell r="AL307">
            <v>0</v>
          </cell>
          <cell r="AM307">
            <v>0</v>
          </cell>
          <cell r="AN307">
            <v>0</v>
          </cell>
          <cell r="AO307">
            <v>0</v>
          </cell>
          <cell r="AP307">
            <v>0</v>
          </cell>
          <cell r="AQ307">
            <v>2</v>
          </cell>
          <cell r="AR307">
            <v>64</v>
          </cell>
        </row>
        <row r="308">
          <cell r="E308">
            <v>136</v>
          </cell>
          <cell r="F308">
            <v>71</v>
          </cell>
          <cell r="G308">
            <v>21</v>
          </cell>
          <cell r="H308">
            <v>56</v>
          </cell>
          <cell r="I308">
            <v>0</v>
          </cell>
          <cell r="J308">
            <v>10</v>
          </cell>
          <cell r="K308">
            <v>5</v>
          </cell>
          <cell r="L308">
            <v>0</v>
          </cell>
          <cell r="M308">
            <v>7</v>
          </cell>
          <cell r="N308">
            <v>189</v>
          </cell>
          <cell r="O308">
            <v>6</v>
          </cell>
          <cell r="P308">
            <v>3</v>
          </cell>
          <cell r="Q308">
            <v>0</v>
          </cell>
          <cell r="R308">
            <v>15</v>
          </cell>
          <cell r="S308">
            <v>6</v>
          </cell>
          <cell r="T308">
            <v>0</v>
          </cell>
          <cell r="U308">
            <v>0</v>
          </cell>
          <cell r="V308">
            <v>1</v>
          </cell>
          <cell r="W308">
            <v>0</v>
          </cell>
          <cell r="X308">
            <v>163</v>
          </cell>
          <cell r="Y308">
            <v>0</v>
          </cell>
          <cell r="Z308">
            <v>0</v>
          </cell>
          <cell r="AA308">
            <v>0</v>
          </cell>
          <cell r="AB308">
            <v>0</v>
          </cell>
          <cell r="AC308">
            <v>1</v>
          </cell>
          <cell r="AD308">
            <v>0</v>
          </cell>
          <cell r="AE308">
            <v>0</v>
          </cell>
          <cell r="AF308">
            <v>0</v>
          </cell>
          <cell r="AG308">
            <v>11</v>
          </cell>
          <cell r="AH308">
            <v>16</v>
          </cell>
          <cell r="AI308">
            <v>1</v>
          </cell>
          <cell r="AJ308">
            <v>0</v>
          </cell>
          <cell r="AK308">
            <v>1</v>
          </cell>
          <cell r="AL308">
            <v>0</v>
          </cell>
          <cell r="AM308">
            <v>0</v>
          </cell>
          <cell r="AN308">
            <v>0</v>
          </cell>
          <cell r="AO308">
            <v>0</v>
          </cell>
          <cell r="AP308">
            <v>0</v>
          </cell>
          <cell r="AQ308">
            <v>21</v>
          </cell>
          <cell r="AR308">
            <v>740</v>
          </cell>
        </row>
        <row r="309">
          <cell r="E309">
            <v>14</v>
          </cell>
          <cell r="F309">
            <v>9</v>
          </cell>
          <cell r="G309">
            <v>4</v>
          </cell>
          <cell r="H309">
            <v>7</v>
          </cell>
          <cell r="I309">
            <v>0</v>
          </cell>
          <cell r="J309">
            <v>1</v>
          </cell>
          <cell r="K309">
            <v>0</v>
          </cell>
          <cell r="L309">
            <v>0</v>
          </cell>
          <cell r="M309">
            <v>1</v>
          </cell>
          <cell r="N309">
            <v>13</v>
          </cell>
          <cell r="O309">
            <v>0</v>
          </cell>
          <cell r="P309">
            <v>1</v>
          </cell>
          <cell r="Q309">
            <v>0</v>
          </cell>
          <cell r="R309">
            <v>3</v>
          </cell>
          <cell r="S309">
            <v>7</v>
          </cell>
          <cell r="T309">
            <v>0</v>
          </cell>
          <cell r="U309">
            <v>0</v>
          </cell>
          <cell r="V309">
            <v>0</v>
          </cell>
          <cell r="W309">
            <v>0</v>
          </cell>
          <cell r="X309">
            <v>3</v>
          </cell>
          <cell r="Y309">
            <v>0</v>
          </cell>
          <cell r="Z309">
            <v>0</v>
          </cell>
          <cell r="AA309">
            <v>0</v>
          </cell>
          <cell r="AB309">
            <v>0</v>
          </cell>
          <cell r="AC309">
            <v>0</v>
          </cell>
          <cell r="AD309">
            <v>0</v>
          </cell>
          <cell r="AE309">
            <v>0</v>
          </cell>
          <cell r="AF309">
            <v>0</v>
          </cell>
          <cell r="AG309">
            <v>1</v>
          </cell>
          <cell r="AH309">
            <v>3</v>
          </cell>
          <cell r="AI309">
            <v>1</v>
          </cell>
          <cell r="AJ309">
            <v>2</v>
          </cell>
          <cell r="AK309">
            <v>0</v>
          </cell>
          <cell r="AL309">
            <v>0</v>
          </cell>
          <cell r="AM309">
            <v>0</v>
          </cell>
          <cell r="AN309">
            <v>0</v>
          </cell>
          <cell r="AO309">
            <v>0</v>
          </cell>
          <cell r="AP309">
            <v>0</v>
          </cell>
          <cell r="AQ309">
            <v>5</v>
          </cell>
          <cell r="AR309">
            <v>75</v>
          </cell>
        </row>
        <row r="310">
          <cell r="E310">
            <v>4</v>
          </cell>
          <cell r="F310">
            <v>13</v>
          </cell>
          <cell r="G310">
            <v>0</v>
          </cell>
          <cell r="H310">
            <v>14</v>
          </cell>
          <cell r="I310">
            <v>0</v>
          </cell>
          <cell r="J310">
            <v>0</v>
          </cell>
          <cell r="K310">
            <v>0</v>
          </cell>
          <cell r="L310">
            <v>1</v>
          </cell>
          <cell r="M310">
            <v>1</v>
          </cell>
          <cell r="N310">
            <v>6</v>
          </cell>
          <cell r="O310">
            <v>0</v>
          </cell>
          <cell r="P310">
            <v>0</v>
          </cell>
          <cell r="Q310">
            <v>0</v>
          </cell>
          <cell r="R310">
            <v>12</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1</v>
          </cell>
          <cell r="AH310">
            <v>0</v>
          </cell>
          <cell r="AI310">
            <v>0</v>
          </cell>
          <cell r="AJ310">
            <v>0</v>
          </cell>
          <cell r="AK310">
            <v>0</v>
          </cell>
          <cell r="AL310">
            <v>0</v>
          </cell>
          <cell r="AM310">
            <v>0</v>
          </cell>
          <cell r="AN310">
            <v>0</v>
          </cell>
          <cell r="AO310">
            <v>0</v>
          </cell>
          <cell r="AP310">
            <v>0</v>
          </cell>
          <cell r="AQ310">
            <v>0</v>
          </cell>
          <cell r="AR310">
            <v>52</v>
          </cell>
        </row>
        <row r="311">
          <cell r="E311">
            <v>3</v>
          </cell>
          <cell r="F311">
            <v>1</v>
          </cell>
          <cell r="G311">
            <v>0</v>
          </cell>
          <cell r="H311">
            <v>2</v>
          </cell>
          <cell r="I311">
            <v>0</v>
          </cell>
          <cell r="J311">
            <v>0</v>
          </cell>
          <cell r="K311">
            <v>0</v>
          </cell>
          <cell r="L311">
            <v>0</v>
          </cell>
          <cell r="M311">
            <v>0</v>
          </cell>
          <cell r="N311">
            <v>0</v>
          </cell>
          <cell r="O311">
            <v>0</v>
          </cell>
          <cell r="P311">
            <v>0</v>
          </cell>
          <cell r="Q311">
            <v>0</v>
          </cell>
          <cell r="R311">
            <v>4</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1</v>
          </cell>
          <cell r="AH311">
            <v>0</v>
          </cell>
          <cell r="AI311">
            <v>0</v>
          </cell>
          <cell r="AJ311">
            <v>0</v>
          </cell>
          <cell r="AK311">
            <v>0</v>
          </cell>
          <cell r="AL311">
            <v>0</v>
          </cell>
          <cell r="AM311">
            <v>0</v>
          </cell>
          <cell r="AN311">
            <v>0</v>
          </cell>
          <cell r="AO311">
            <v>0</v>
          </cell>
          <cell r="AP311">
            <v>0</v>
          </cell>
          <cell r="AQ311">
            <v>1</v>
          </cell>
          <cell r="AR311">
            <v>12</v>
          </cell>
        </row>
        <row r="312">
          <cell r="E312">
            <v>10</v>
          </cell>
          <cell r="F312">
            <v>3</v>
          </cell>
          <cell r="G312">
            <v>0</v>
          </cell>
          <cell r="H312">
            <v>3</v>
          </cell>
          <cell r="I312">
            <v>0</v>
          </cell>
          <cell r="J312">
            <v>0</v>
          </cell>
          <cell r="K312">
            <v>0</v>
          </cell>
          <cell r="L312">
            <v>0</v>
          </cell>
          <cell r="M312">
            <v>1</v>
          </cell>
          <cell r="N312">
            <v>8</v>
          </cell>
          <cell r="O312">
            <v>0</v>
          </cell>
          <cell r="P312">
            <v>0</v>
          </cell>
          <cell r="Q312">
            <v>0</v>
          </cell>
          <cell r="R312">
            <v>4</v>
          </cell>
          <cell r="S312">
            <v>2</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1</v>
          </cell>
          <cell r="AI312">
            <v>0</v>
          </cell>
          <cell r="AJ312">
            <v>0</v>
          </cell>
          <cell r="AK312">
            <v>0</v>
          </cell>
          <cell r="AL312">
            <v>0</v>
          </cell>
          <cell r="AM312">
            <v>0</v>
          </cell>
          <cell r="AN312">
            <v>0</v>
          </cell>
          <cell r="AO312">
            <v>0</v>
          </cell>
          <cell r="AP312">
            <v>0</v>
          </cell>
          <cell r="AQ312">
            <v>0</v>
          </cell>
          <cell r="AR312">
            <v>32</v>
          </cell>
        </row>
        <row r="313">
          <cell r="E313">
            <v>1</v>
          </cell>
          <cell r="F313">
            <v>0</v>
          </cell>
          <cell r="G313">
            <v>0</v>
          </cell>
          <cell r="H313">
            <v>1</v>
          </cell>
          <cell r="I313">
            <v>0</v>
          </cell>
          <cell r="J313">
            <v>0</v>
          </cell>
          <cell r="K313">
            <v>0</v>
          </cell>
          <cell r="L313">
            <v>0</v>
          </cell>
          <cell r="M313">
            <v>0</v>
          </cell>
          <cell r="N313">
            <v>1</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3</v>
          </cell>
        </row>
        <row r="314">
          <cell r="E314">
            <v>0</v>
          </cell>
          <cell r="F314">
            <v>1</v>
          </cell>
          <cell r="G314">
            <v>0</v>
          </cell>
          <cell r="H314">
            <v>0</v>
          </cell>
          <cell r="I314">
            <v>0</v>
          </cell>
          <cell r="J314">
            <v>0</v>
          </cell>
          <cell r="K314">
            <v>0</v>
          </cell>
          <cell r="L314">
            <v>0</v>
          </cell>
          <cell r="M314">
            <v>0</v>
          </cell>
          <cell r="N314">
            <v>1</v>
          </cell>
          <cell r="O314">
            <v>0</v>
          </cell>
          <cell r="P314">
            <v>0</v>
          </cell>
          <cell r="Q314">
            <v>0</v>
          </cell>
          <cell r="R314">
            <v>0</v>
          </cell>
          <cell r="S314">
            <v>1</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3</v>
          </cell>
        </row>
        <row r="315">
          <cell r="E315">
            <v>3</v>
          </cell>
          <cell r="F315">
            <v>0</v>
          </cell>
          <cell r="G315">
            <v>0</v>
          </cell>
          <cell r="H315">
            <v>0</v>
          </cell>
          <cell r="I315">
            <v>0</v>
          </cell>
          <cell r="J315">
            <v>0</v>
          </cell>
          <cell r="K315">
            <v>0</v>
          </cell>
          <cell r="L315">
            <v>0</v>
          </cell>
          <cell r="M315">
            <v>0</v>
          </cell>
          <cell r="N315">
            <v>0</v>
          </cell>
          <cell r="O315">
            <v>0</v>
          </cell>
          <cell r="P315">
            <v>0</v>
          </cell>
          <cell r="Q315">
            <v>0</v>
          </cell>
          <cell r="R315">
            <v>0</v>
          </cell>
          <cell r="S315">
            <v>2</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5</v>
          </cell>
        </row>
        <row r="316">
          <cell r="E316">
            <v>0</v>
          </cell>
          <cell r="F316">
            <v>1</v>
          </cell>
          <cell r="G316">
            <v>0</v>
          </cell>
          <cell r="H316">
            <v>1</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2</v>
          </cell>
        </row>
        <row r="317">
          <cell r="E317">
            <v>3</v>
          </cell>
          <cell r="F317">
            <v>0</v>
          </cell>
          <cell r="G317">
            <v>0</v>
          </cell>
          <cell r="H317">
            <v>0</v>
          </cell>
          <cell r="I317">
            <v>0</v>
          </cell>
          <cell r="J317">
            <v>0</v>
          </cell>
          <cell r="K317">
            <v>0</v>
          </cell>
          <cell r="L317">
            <v>0</v>
          </cell>
          <cell r="M317">
            <v>0</v>
          </cell>
          <cell r="N317">
            <v>0</v>
          </cell>
          <cell r="O317">
            <v>0</v>
          </cell>
          <cell r="P317">
            <v>0</v>
          </cell>
          <cell r="Q317">
            <v>0</v>
          </cell>
          <cell r="R317">
            <v>1</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4</v>
          </cell>
        </row>
        <row r="318">
          <cell r="E318">
            <v>46</v>
          </cell>
          <cell r="F318">
            <v>51</v>
          </cell>
          <cell r="G318">
            <v>5</v>
          </cell>
          <cell r="H318">
            <v>8</v>
          </cell>
          <cell r="I318">
            <v>1</v>
          </cell>
          <cell r="J318">
            <v>0</v>
          </cell>
          <cell r="K318">
            <v>0</v>
          </cell>
          <cell r="L318">
            <v>0</v>
          </cell>
          <cell r="M318">
            <v>2</v>
          </cell>
          <cell r="N318">
            <v>163</v>
          </cell>
          <cell r="O318">
            <v>1</v>
          </cell>
          <cell r="P318">
            <v>12</v>
          </cell>
          <cell r="Q318">
            <v>0</v>
          </cell>
          <cell r="R318">
            <v>1</v>
          </cell>
          <cell r="S318">
            <v>4</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2</v>
          </cell>
          <cell r="AI318">
            <v>0</v>
          </cell>
          <cell r="AJ318">
            <v>0</v>
          </cell>
          <cell r="AK318">
            <v>0</v>
          </cell>
          <cell r="AL318">
            <v>0</v>
          </cell>
          <cell r="AM318">
            <v>0</v>
          </cell>
          <cell r="AN318">
            <v>0</v>
          </cell>
          <cell r="AO318">
            <v>0</v>
          </cell>
          <cell r="AP318">
            <v>0</v>
          </cell>
          <cell r="AQ318">
            <v>9</v>
          </cell>
          <cell r="AR318">
            <v>305</v>
          </cell>
        </row>
        <row r="319">
          <cell r="E319">
            <v>3</v>
          </cell>
          <cell r="F319">
            <v>2</v>
          </cell>
          <cell r="G319">
            <v>0</v>
          </cell>
          <cell r="H319">
            <v>0</v>
          </cell>
          <cell r="I319">
            <v>0</v>
          </cell>
          <cell r="J319">
            <v>0</v>
          </cell>
          <cell r="K319">
            <v>0</v>
          </cell>
          <cell r="L319">
            <v>0</v>
          </cell>
          <cell r="M319">
            <v>0</v>
          </cell>
          <cell r="N319">
            <v>4</v>
          </cell>
          <cell r="O319">
            <v>0</v>
          </cell>
          <cell r="P319">
            <v>1</v>
          </cell>
          <cell r="Q319">
            <v>0</v>
          </cell>
          <cell r="R319">
            <v>0</v>
          </cell>
          <cell r="S319">
            <v>1</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1</v>
          </cell>
          <cell r="AJ319">
            <v>0</v>
          </cell>
          <cell r="AK319">
            <v>0</v>
          </cell>
          <cell r="AL319">
            <v>0</v>
          </cell>
          <cell r="AM319">
            <v>0</v>
          </cell>
          <cell r="AN319">
            <v>0</v>
          </cell>
          <cell r="AO319">
            <v>0</v>
          </cell>
          <cell r="AP319">
            <v>0</v>
          </cell>
          <cell r="AQ319">
            <v>0</v>
          </cell>
          <cell r="AR319">
            <v>12</v>
          </cell>
        </row>
        <row r="320">
          <cell r="E320">
            <v>3</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3</v>
          </cell>
        </row>
        <row r="321">
          <cell r="E321">
            <v>1</v>
          </cell>
          <cell r="F321">
            <v>1</v>
          </cell>
          <cell r="G321">
            <v>0</v>
          </cell>
          <cell r="H321">
            <v>0</v>
          </cell>
          <cell r="I321">
            <v>0</v>
          </cell>
          <cell r="J321">
            <v>0</v>
          </cell>
          <cell r="K321">
            <v>0</v>
          </cell>
          <cell r="L321">
            <v>0</v>
          </cell>
          <cell r="M321">
            <v>0</v>
          </cell>
          <cell r="N321">
            <v>0</v>
          </cell>
          <cell r="O321">
            <v>0</v>
          </cell>
          <cell r="P321">
            <v>0</v>
          </cell>
          <cell r="Q321">
            <v>0</v>
          </cell>
          <cell r="R321">
            <v>0</v>
          </cell>
          <cell r="S321">
            <v>4</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6</v>
          </cell>
        </row>
        <row r="322">
          <cell r="E322">
            <v>2</v>
          </cell>
          <cell r="F322">
            <v>1</v>
          </cell>
          <cell r="G322">
            <v>0</v>
          </cell>
          <cell r="H322">
            <v>0</v>
          </cell>
          <cell r="I322">
            <v>0</v>
          </cell>
          <cell r="J322">
            <v>0</v>
          </cell>
          <cell r="K322">
            <v>0</v>
          </cell>
          <cell r="L322">
            <v>0</v>
          </cell>
          <cell r="M322">
            <v>0</v>
          </cell>
          <cell r="N322">
            <v>14</v>
          </cell>
          <cell r="O322">
            <v>0</v>
          </cell>
          <cell r="P322">
            <v>1</v>
          </cell>
          <cell r="Q322">
            <v>0</v>
          </cell>
          <cell r="R322">
            <v>0</v>
          </cell>
          <cell r="S322">
            <v>0</v>
          </cell>
          <cell r="T322">
            <v>0</v>
          </cell>
          <cell r="U322">
            <v>0</v>
          </cell>
          <cell r="V322">
            <v>0</v>
          </cell>
          <cell r="W322">
            <v>1</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1</v>
          </cell>
          <cell r="AR322">
            <v>20</v>
          </cell>
        </row>
        <row r="323">
          <cell r="E323">
            <v>10</v>
          </cell>
          <cell r="F323">
            <v>1</v>
          </cell>
          <cell r="G323">
            <v>2</v>
          </cell>
          <cell r="H323">
            <v>1</v>
          </cell>
          <cell r="I323">
            <v>0</v>
          </cell>
          <cell r="J323">
            <v>0</v>
          </cell>
          <cell r="K323">
            <v>0</v>
          </cell>
          <cell r="L323">
            <v>0</v>
          </cell>
          <cell r="M323">
            <v>0</v>
          </cell>
          <cell r="N323">
            <v>4</v>
          </cell>
          <cell r="O323">
            <v>0</v>
          </cell>
          <cell r="P323">
            <v>0</v>
          </cell>
          <cell r="Q323">
            <v>0</v>
          </cell>
          <cell r="R323">
            <v>1</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1</v>
          </cell>
          <cell r="AR323">
            <v>20</v>
          </cell>
        </row>
        <row r="324">
          <cell r="E324">
            <v>19</v>
          </cell>
          <cell r="F324">
            <v>2</v>
          </cell>
          <cell r="G324">
            <v>2</v>
          </cell>
          <cell r="H324">
            <v>2</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25</v>
          </cell>
        </row>
        <row r="325">
          <cell r="E325">
            <v>13</v>
          </cell>
          <cell r="F325">
            <v>1</v>
          </cell>
          <cell r="G325">
            <v>0</v>
          </cell>
          <cell r="H325">
            <v>1</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15</v>
          </cell>
        </row>
        <row r="326">
          <cell r="E326">
            <v>19</v>
          </cell>
          <cell r="F326">
            <v>0</v>
          </cell>
          <cell r="G326">
            <v>0</v>
          </cell>
          <cell r="H326">
            <v>0</v>
          </cell>
          <cell r="I326">
            <v>0</v>
          </cell>
          <cell r="J326">
            <v>0</v>
          </cell>
          <cell r="K326">
            <v>0</v>
          </cell>
          <cell r="L326">
            <v>0</v>
          </cell>
          <cell r="M326">
            <v>0</v>
          </cell>
          <cell r="N326">
            <v>0</v>
          </cell>
          <cell r="O326">
            <v>0</v>
          </cell>
          <cell r="P326">
            <v>0</v>
          </cell>
          <cell r="Q326">
            <v>0</v>
          </cell>
          <cell r="R326">
            <v>0</v>
          </cell>
          <cell r="S326">
            <v>1</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2</v>
          </cell>
          <cell r="AR326">
            <v>22</v>
          </cell>
        </row>
        <row r="327">
          <cell r="E327">
            <v>49</v>
          </cell>
          <cell r="F327">
            <v>33</v>
          </cell>
          <cell r="G327">
            <v>8</v>
          </cell>
          <cell r="H327">
            <v>38</v>
          </cell>
          <cell r="I327">
            <v>0</v>
          </cell>
          <cell r="J327">
            <v>13</v>
          </cell>
          <cell r="K327">
            <v>2</v>
          </cell>
          <cell r="L327">
            <v>1</v>
          </cell>
          <cell r="M327">
            <v>4</v>
          </cell>
          <cell r="N327">
            <v>135</v>
          </cell>
          <cell r="O327">
            <v>7</v>
          </cell>
          <cell r="P327">
            <v>11</v>
          </cell>
          <cell r="Q327">
            <v>116</v>
          </cell>
          <cell r="R327">
            <v>3</v>
          </cell>
          <cell r="S327">
            <v>12</v>
          </cell>
          <cell r="T327">
            <v>95</v>
          </cell>
          <cell r="U327">
            <v>0</v>
          </cell>
          <cell r="V327">
            <v>0</v>
          </cell>
          <cell r="W327">
            <v>0</v>
          </cell>
          <cell r="X327">
            <v>0</v>
          </cell>
          <cell r="Y327">
            <v>0</v>
          </cell>
          <cell r="Z327">
            <v>0</v>
          </cell>
          <cell r="AA327">
            <v>0</v>
          </cell>
          <cell r="AB327">
            <v>0</v>
          </cell>
          <cell r="AC327">
            <v>1</v>
          </cell>
          <cell r="AD327">
            <v>0</v>
          </cell>
          <cell r="AE327">
            <v>0</v>
          </cell>
          <cell r="AF327">
            <v>0</v>
          </cell>
          <cell r="AG327">
            <v>11</v>
          </cell>
          <cell r="AH327">
            <v>6</v>
          </cell>
          <cell r="AI327">
            <v>4</v>
          </cell>
          <cell r="AJ327">
            <v>6</v>
          </cell>
          <cell r="AK327">
            <v>1</v>
          </cell>
          <cell r="AL327">
            <v>0</v>
          </cell>
          <cell r="AM327">
            <v>0</v>
          </cell>
          <cell r="AN327">
            <v>0</v>
          </cell>
          <cell r="AO327">
            <v>0</v>
          </cell>
          <cell r="AP327">
            <v>0</v>
          </cell>
          <cell r="AQ327">
            <v>37</v>
          </cell>
          <cell r="AR327">
            <v>593</v>
          </cell>
        </row>
        <row r="328">
          <cell r="E328">
            <v>13</v>
          </cell>
          <cell r="F328">
            <v>12</v>
          </cell>
          <cell r="G328">
            <v>1</v>
          </cell>
          <cell r="H328">
            <v>11</v>
          </cell>
          <cell r="I328">
            <v>0</v>
          </cell>
          <cell r="J328">
            <v>14</v>
          </cell>
          <cell r="K328">
            <v>0</v>
          </cell>
          <cell r="L328">
            <v>0</v>
          </cell>
          <cell r="M328">
            <v>0</v>
          </cell>
          <cell r="N328">
            <v>30</v>
          </cell>
          <cell r="O328">
            <v>7</v>
          </cell>
          <cell r="P328">
            <v>2</v>
          </cell>
          <cell r="Q328">
            <v>30</v>
          </cell>
          <cell r="R328">
            <v>0</v>
          </cell>
          <cell r="S328">
            <v>14</v>
          </cell>
          <cell r="T328">
            <v>22</v>
          </cell>
          <cell r="U328">
            <v>0</v>
          </cell>
          <cell r="V328">
            <v>0</v>
          </cell>
          <cell r="W328">
            <v>0</v>
          </cell>
          <cell r="X328">
            <v>0</v>
          </cell>
          <cell r="Y328">
            <v>0</v>
          </cell>
          <cell r="Z328">
            <v>0</v>
          </cell>
          <cell r="AA328">
            <v>0</v>
          </cell>
          <cell r="AB328">
            <v>0</v>
          </cell>
          <cell r="AC328">
            <v>0</v>
          </cell>
          <cell r="AD328">
            <v>0</v>
          </cell>
          <cell r="AE328">
            <v>0</v>
          </cell>
          <cell r="AF328">
            <v>0</v>
          </cell>
          <cell r="AG328">
            <v>6</v>
          </cell>
          <cell r="AH328">
            <v>4</v>
          </cell>
          <cell r="AI328">
            <v>4</v>
          </cell>
          <cell r="AJ328">
            <v>4</v>
          </cell>
          <cell r="AK328">
            <v>2</v>
          </cell>
          <cell r="AL328">
            <v>0</v>
          </cell>
          <cell r="AM328">
            <v>0</v>
          </cell>
          <cell r="AN328">
            <v>0</v>
          </cell>
          <cell r="AO328">
            <v>0</v>
          </cell>
          <cell r="AP328">
            <v>0</v>
          </cell>
          <cell r="AQ328">
            <v>7</v>
          </cell>
          <cell r="AR328">
            <v>183</v>
          </cell>
        </row>
        <row r="329">
          <cell r="E329">
            <v>11</v>
          </cell>
          <cell r="F329">
            <v>14</v>
          </cell>
          <cell r="G329">
            <v>3</v>
          </cell>
          <cell r="H329">
            <v>4</v>
          </cell>
          <cell r="I329">
            <v>0</v>
          </cell>
          <cell r="J329">
            <v>0</v>
          </cell>
          <cell r="K329">
            <v>3</v>
          </cell>
          <cell r="L329">
            <v>0</v>
          </cell>
          <cell r="M329">
            <v>1</v>
          </cell>
          <cell r="N329">
            <v>57</v>
          </cell>
          <cell r="O329">
            <v>0</v>
          </cell>
          <cell r="P329">
            <v>3</v>
          </cell>
          <cell r="Q329">
            <v>29</v>
          </cell>
          <cell r="R329">
            <v>3</v>
          </cell>
          <cell r="S329">
            <v>4</v>
          </cell>
          <cell r="T329">
            <v>2</v>
          </cell>
          <cell r="U329">
            <v>0</v>
          </cell>
          <cell r="V329">
            <v>0</v>
          </cell>
          <cell r="W329">
            <v>0</v>
          </cell>
          <cell r="X329">
            <v>0</v>
          </cell>
          <cell r="Y329">
            <v>0</v>
          </cell>
          <cell r="Z329">
            <v>0</v>
          </cell>
          <cell r="AA329">
            <v>0</v>
          </cell>
          <cell r="AB329">
            <v>0</v>
          </cell>
          <cell r="AC329">
            <v>0</v>
          </cell>
          <cell r="AD329">
            <v>0</v>
          </cell>
          <cell r="AE329">
            <v>0</v>
          </cell>
          <cell r="AF329">
            <v>0</v>
          </cell>
          <cell r="AG329">
            <v>2</v>
          </cell>
          <cell r="AH329">
            <v>6</v>
          </cell>
          <cell r="AI329">
            <v>1</v>
          </cell>
          <cell r="AJ329">
            <v>0</v>
          </cell>
          <cell r="AK329">
            <v>0</v>
          </cell>
          <cell r="AL329">
            <v>0</v>
          </cell>
          <cell r="AM329">
            <v>0</v>
          </cell>
          <cell r="AN329">
            <v>0</v>
          </cell>
          <cell r="AO329">
            <v>0</v>
          </cell>
          <cell r="AP329">
            <v>0</v>
          </cell>
          <cell r="AQ329">
            <v>5</v>
          </cell>
          <cell r="AR329">
            <v>148</v>
          </cell>
        </row>
        <row r="330">
          <cell r="E330">
            <v>0</v>
          </cell>
          <cell r="F330">
            <v>0</v>
          </cell>
          <cell r="G330">
            <v>0</v>
          </cell>
          <cell r="H330">
            <v>1</v>
          </cell>
          <cell r="I330">
            <v>0</v>
          </cell>
          <cell r="J330">
            <v>2</v>
          </cell>
          <cell r="K330">
            <v>3</v>
          </cell>
          <cell r="L330">
            <v>0</v>
          </cell>
          <cell r="M330">
            <v>2</v>
          </cell>
          <cell r="N330">
            <v>14</v>
          </cell>
          <cell r="O330">
            <v>1</v>
          </cell>
          <cell r="P330">
            <v>1</v>
          </cell>
          <cell r="Q330">
            <v>4</v>
          </cell>
          <cell r="R330">
            <v>0</v>
          </cell>
          <cell r="S330">
            <v>0</v>
          </cell>
          <cell r="T330">
            <v>9</v>
          </cell>
          <cell r="U330">
            <v>0</v>
          </cell>
          <cell r="V330">
            <v>0</v>
          </cell>
          <cell r="W330">
            <v>0</v>
          </cell>
          <cell r="X330">
            <v>0</v>
          </cell>
          <cell r="Y330">
            <v>0</v>
          </cell>
          <cell r="Z330">
            <v>0</v>
          </cell>
          <cell r="AA330">
            <v>0</v>
          </cell>
          <cell r="AB330">
            <v>0</v>
          </cell>
          <cell r="AC330">
            <v>0</v>
          </cell>
          <cell r="AD330">
            <v>0</v>
          </cell>
          <cell r="AE330">
            <v>0</v>
          </cell>
          <cell r="AF330">
            <v>0</v>
          </cell>
          <cell r="AG330">
            <v>4</v>
          </cell>
          <cell r="AH330">
            <v>1</v>
          </cell>
          <cell r="AI330">
            <v>0</v>
          </cell>
          <cell r="AJ330">
            <v>0</v>
          </cell>
          <cell r="AK330">
            <v>0</v>
          </cell>
          <cell r="AL330">
            <v>0</v>
          </cell>
          <cell r="AM330">
            <v>0</v>
          </cell>
          <cell r="AN330">
            <v>0</v>
          </cell>
          <cell r="AO330">
            <v>0</v>
          </cell>
          <cell r="AP330">
            <v>0</v>
          </cell>
          <cell r="AQ330">
            <v>1</v>
          </cell>
          <cell r="AR330">
            <v>43</v>
          </cell>
        </row>
        <row r="331">
          <cell r="E331">
            <v>14</v>
          </cell>
          <cell r="F331">
            <v>14</v>
          </cell>
          <cell r="G331">
            <v>2</v>
          </cell>
          <cell r="H331">
            <v>65</v>
          </cell>
          <cell r="I331">
            <v>0</v>
          </cell>
          <cell r="J331">
            <v>38</v>
          </cell>
          <cell r="K331">
            <v>8</v>
          </cell>
          <cell r="L331">
            <v>0</v>
          </cell>
          <cell r="M331">
            <v>2</v>
          </cell>
          <cell r="N331">
            <v>76</v>
          </cell>
          <cell r="O331">
            <v>3</v>
          </cell>
          <cell r="P331">
            <v>13</v>
          </cell>
          <cell r="Q331">
            <v>38</v>
          </cell>
          <cell r="R331">
            <v>0</v>
          </cell>
          <cell r="S331">
            <v>4</v>
          </cell>
          <cell r="T331">
            <v>29</v>
          </cell>
          <cell r="U331">
            <v>0</v>
          </cell>
          <cell r="V331">
            <v>0</v>
          </cell>
          <cell r="W331">
            <v>0</v>
          </cell>
          <cell r="X331">
            <v>0</v>
          </cell>
          <cell r="Y331">
            <v>0</v>
          </cell>
          <cell r="Z331">
            <v>0</v>
          </cell>
          <cell r="AA331">
            <v>0</v>
          </cell>
          <cell r="AB331">
            <v>0</v>
          </cell>
          <cell r="AC331">
            <v>1</v>
          </cell>
          <cell r="AD331">
            <v>0</v>
          </cell>
          <cell r="AE331">
            <v>0</v>
          </cell>
          <cell r="AF331">
            <v>0</v>
          </cell>
          <cell r="AG331">
            <v>23</v>
          </cell>
          <cell r="AH331">
            <v>51</v>
          </cell>
          <cell r="AI331">
            <v>7</v>
          </cell>
          <cell r="AJ331">
            <v>0</v>
          </cell>
          <cell r="AK331">
            <v>1</v>
          </cell>
          <cell r="AL331">
            <v>0</v>
          </cell>
          <cell r="AM331">
            <v>0</v>
          </cell>
          <cell r="AN331">
            <v>0</v>
          </cell>
          <cell r="AO331">
            <v>0</v>
          </cell>
          <cell r="AP331">
            <v>0</v>
          </cell>
          <cell r="AQ331">
            <v>21</v>
          </cell>
          <cell r="AR331">
            <v>410</v>
          </cell>
        </row>
        <row r="332">
          <cell r="E332">
            <v>0</v>
          </cell>
          <cell r="F332">
            <v>9</v>
          </cell>
          <cell r="G332">
            <v>1</v>
          </cell>
          <cell r="H332">
            <v>26</v>
          </cell>
          <cell r="I332">
            <v>1</v>
          </cell>
          <cell r="J332">
            <v>14</v>
          </cell>
          <cell r="K332">
            <v>1</v>
          </cell>
          <cell r="L332">
            <v>0</v>
          </cell>
          <cell r="M332">
            <v>0</v>
          </cell>
          <cell r="N332">
            <v>62</v>
          </cell>
          <cell r="O332">
            <v>1</v>
          </cell>
          <cell r="P332">
            <v>16</v>
          </cell>
          <cell r="Q332">
            <v>151</v>
          </cell>
          <cell r="R332">
            <v>0</v>
          </cell>
          <cell r="S332">
            <v>0</v>
          </cell>
          <cell r="T332">
            <v>36</v>
          </cell>
          <cell r="U332">
            <v>0</v>
          </cell>
          <cell r="V332">
            <v>0</v>
          </cell>
          <cell r="W332">
            <v>0</v>
          </cell>
          <cell r="X332">
            <v>0</v>
          </cell>
          <cell r="Y332">
            <v>0</v>
          </cell>
          <cell r="Z332">
            <v>0</v>
          </cell>
          <cell r="AA332">
            <v>0</v>
          </cell>
          <cell r="AB332">
            <v>0</v>
          </cell>
          <cell r="AC332">
            <v>0</v>
          </cell>
          <cell r="AD332">
            <v>0</v>
          </cell>
          <cell r="AE332">
            <v>0</v>
          </cell>
          <cell r="AF332">
            <v>0</v>
          </cell>
          <cell r="AG332">
            <v>4</v>
          </cell>
          <cell r="AH332">
            <v>15</v>
          </cell>
          <cell r="AI332">
            <v>8</v>
          </cell>
          <cell r="AJ332">
            <v>2</v>
          </cell>
          <cell r="AK332">
            <v>5</v>
          </cell>
          <cell r="AL332">
            <v>0</v>
          </cell>
          <cell r="AM332">
            <v>0</v>
          </cell>
          <cell r="AN332">
            <v>0</v>
          </cell>
          <cell r="AO332">
            <v>0</v>
          </cell>
          <cell r="AP332">
            <v>0</v>
          </cell>
          <cell r="AQ332">
            <v>12</v>
          </cell>
          <cell r="AR332">
            <v>364</v>
          </cell>
        </row>
        <row r="333">
          <cell r="E333">
            <v>6</v>
          </cell>
          <cell r="F333">
            <v>19</v>
          </cell>
          <cell r="G333">
            <v>1</v>
          </cell>
          <cell r="H333">
            <v>28</v>
          </cell>
          <cell r="I333">
            <v>0</v>
          </cell>
          <cell r="J333">
            <v>15</v>
          </cell>
          <cell r="K333">
            <v>1</v>
          </cell>
          <cell r="L333">
            <v>0</v>
          </cell>
          <cell r="M333">
            <v>1</v>
          </cell>
          <cell r="N333">
            <v>248</v>
          </cell>
          <cell r="O333">
            <v>7</v>
          </cell>
          <cell r="P333">
            <v>2</v>
          </cell>
          <cell r="Q333">
            <v>89</v>
          </cell>
          <cell r="R333">
            <v>1</v>
          </cell>
          <cell r="S333">
            <v>1</v>
          </cell>
          <cell r="T333">
            <v>36</v>
          </cell>
          <cell r="U333">
            <v>0</v>
          </cell>
          <cell r="V333">
            <v>0</v>
          </cell>
          <cell r="W333">
            <v>0</v>
          </cell>
          <cell r="X333">
            <v>0</v>
          </cell>
          <cell r="Y333">
            <v>0</v>
          </cell>
          <cell r="Z333">
            <v>0</v>
          </cell>
          <cell r="AA333">
            <v>0</v>
          </cell>
          <cell r="AB333">
            <v>0</v>
          </cell>
          <cell r="AC333">
            <v>0</v>
          </cell>
          <cell r="AD333">
            <v>0</v>
          </cell>
          <cell r="AE333">
            <v>0</v>
          </cell>
          <cell r="AF333">
            <v>0</v>
          </cell>
          <cell r="AG333">
            <v>5</v>
          </cell>
          <cell r="AH333">
            <v>17</v>
          </cell>
          <cell r="AI333">
            <v>11</v>
          </cell>
          <cell r="AJ333">
            <v>0</v>
          </cell>
          <cell r="AK333">
            <v>0</v>
          </cell>
          <cell r="AL333">
            <v>0</v>
          </cell>
          <cell r="AM333">
            <v>0</v>
          </cell>
          <cell r="AN333">
            <v>0</v>
          </cell>
          <cell r="AO333">
            <v>0</v>
          </cell>
          <cell r="AP333">
            <v>0</v>
          </cell>
          <cell r="AQ333">
            <v>8</v>
          </cell>
          <cell r="AR333">
            <v>496</v>
          </cell>
        </row>
        <row r="334">
          <cell r="E334">
            <v>21</v>
          </cell>
          <cell r="F334">
            <v>65</v>
          </cell>
          <cell r="G334">
            <v>7</v>
          </cell>
          <cell r="H334">
            <v>30</v>
          </cell>
          <cell r="I334">
            <v>3</v>
          </cell>
          <cell r="J334">
            <v>6</v>
          </cell>
          <cell r="K334">
            <v>0</v>
          </cell>
          <cell r="L334">
            <v>0</v>
          </cell>
          <cell r="M334">
            <v>0</v>
          </cell>
          <cell r="N334">
            <v>0</v>
          </cell>
          <cell r="O334">
            <v>38</v>
          </cell>
          <cell r="P334">
            <v>0</v>
          </cell>
          <cell r="Q334">
            <v>77</v>
          </cell>
          <cell r="R334">
            <v>0</v>
          </cell>
          <cell r="S334">
            <v>3</v>
          </cell>
          <cell r="T334">
            <v>74</v>
          </cell>
          <cell r="U334">
            <v>0</v>
          </cell>
          <cell r="V334">
            <v>0</v>
          </cell>
          <cell r="W334">
            <v>0</v>
          </cell>
          <cell r="X334">
            <v>1</v>
          </cell>
          <cell r="Y334">
            <v>0</v>
          </cell>
          <cell r="Z334">
            <v>0</v>
          </cell>
          <cell r="AA334">
            <v>0</v>
          </cell>
          <cell r="AB334">
            <v>0</v>
          </cell>
          <cell r="AC334">
            <v>0</v>
          </cell>
          <cell r="AD334">
            <v>0</v>
          </cell>
          <cell r="AE334">
            <v>0</v>
          </cell>
          <cell r="AF334">
            <v>0</v>
          </cell>
          <cell r="AG334">
            <v>8</v>
          </cell>
          <cell r="AH334">
            <v>26</v>
          </cell>
          <cell r="AI334">
            <v>6</v>
          </cell>
          <cell r="AJ334">
            <v>1</v>
          </cell>
          <cell r="AK334">
            <v>3</v>
          </cell>
          <cell r="AL334">
            <v>0</v>
          </cell>
          <cell r="AM334">
            <v>0</v>
          </cell>
          <cell r="AN334">
            <v>0</v>
          </cell>
          <cell r="AO334">
            <v>0</v>
          </cell>
          <cell r="AP334">
            <v>0</v>
          </cell>
          <cell r="AQ334">
            <v>10</v>
          </cell>
          <cell r="AR334">
            <v>379</v>
          </cell>
        </row>
        <row r="335">
          <cell r="E335">
            <v>7</v>
          </cell>
          <cell r="F335">
            <v>6</v>
          </cell>
          <cell r="G335">
            <v>0</v>
          </cell>
          <cell r="H335">
            <v>3</v>
          </cell>
          <cell r="I335">
            <v>0</v>
          </cell>
          <cell r="J335">
            <v>1</v>
          </cell>
          <cell r="K335">
            <v>0</v>
          </cell>
          <cell r="L335">
            <v>0</v>
          </cell>
          <cell r="M335">
            <v>0</v>
          </cell>
          <cell r="N335">
            <v>0</v>
          </cell>
          <cell r="O335">
            <v>11</v>
          </cell>
          <cell r="P335">
            <v>0</v>
          </cell>
          <cell r="Q335">
            <v>7</v>
          </cell>
          <cell r="R335">
            <v>0</v>
          </cell>
          <cell r="S335">
            <v>0</v>
          </cell>
          <cell r="T335">
            <v>3</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1</v>
          </cell>
          <cell r="AJ335">
            <v>0</v>
          </cell>
          <cell r="AK335">
            <v>0</v>
          </cell>
          <cell r="AL335">
            <v>0</v>
          </cell>
          <cell r="AM335">
            <v>0</v>
          </cell>
          <cell r="AN335">
            <v>0</v>
          </cell>
          <cell r="AO335">
            <v>0</v>
          </cell>
          <cell r="AP335">
            <v>0</v>
          </cell>
          <cell r="AQ335">
            <v>3</v>
          </cell>
          <cell r="AR335">
            <v>42</v>
          </cell>
        </row>
        <row r="336">
          <cell r="E336">
            <v>5</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5</v>
          </cell>
        </row>
        <row r="337">
          <cell r="E337">
            <v>2</v>
          </cell>
          <cell r="F337">
            <v>0</v>
          </cell>
          <cell r="G337">
            <v>0</v>
          </cell>
          <cell r="H337">
            <v>1</v>
          </cell>
          <cell r="I337">
            <v>0</v>
          </cell>
          <cell r="J337">
            <v>0</v>
          </cell>
          <cell r="K337">
            <v>0</v>
          </cell>
          <cell r="L337">
            <v>0</v>
          </cell>
          <cell r="M337">
            <v>0</v>
          </cell>
          <cell r="N337">
            <v>1</v>
          </cell>
          <cell r="O337">
            <v>0</v>
          </cell>
          <cell r="P337">
            <v>0</v>
          </cell>
          <cell r="Q337">
            <v>0</v>
          </cell>
          <cell r="R337">
            <v>0</v>
          </cell>
          <cell r="S337">
            <v>0</v>
          </cell>
          <cell r="T337">
            <v>1</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5</v>
          </cell>
        </row>
        <row r="338">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1</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1</v>
          </cell>
        </row>
        <row r="339">
          <cell r="E339">
            <v>18</v>
          </cell>
          <cell r="F339">
            <v>37</v>
          </cell>
          <cell r="G339">
            <v>4</v>
          </cell>
          <cell r="H339">
            <v>2</v>
          </cell>
          <cell r="I339">
            <v>0</v>
          </cell>
          <cell r="J339">
            <v>0</v>
          </cell>
          <cell r="K339">
            <v>0</v>
          </cell>
          <cell r="L339">
            <v>0</v>
          </cell>
          <cell r="M339">
            <v>0</v>
          </cell>
          <cell r="N339">
            <v>56</v>
          </cell>
          <cell r="O339">
            <v>0</v>
          </cell>
          <cell r="P339">
            <v>1</v>
          </cell>
          <cell r="Q339">
            <v>19</v>
          </cell>
          <cell r="R339">
            <v>0</v>
          </cell>
          <cell r="S339">
            <v>4</v>
          </cell>
          <cell r="T339">
            <v>11</v>
          </cell>
          <cell r="U339">
            <v>0</v>
          </cell>
          <cell r="V339">
            <v>0</v>
          </cell>
          <cell r="W339">
            <v>0</v>
          </cell>
          <cell r="X339">
            <v>0</v>
          </cell>
          <cell r="Y339">
            <v>0</v>
          </cell>
          <cell r="Z339">
            <v>0</v>
          </cell>
          <cell r="AA339">
            <v>0</v>
          </cell>
          <cell r="AB339">
            <v>0</v>
          </cell>
          <cell r="AC339">
            <v>0</v>
          </cell>
          <cell r="AD339">
            <v>0</v>
          </cell>
          <cell r="AE339">
            <v>0</v>
          </cell>
          <cell r="AF339">
            <v>0</v>
          </cell>
          <cell r="AG339">
            <v>1</v>
          </cell>
          <cell r="AH339">
            <v>0</v>
          </cell>
          <cell r="AI339">
            <v>0</v>
          </cell>
          <cell r="AJ339">
            <v>2</v>
          </cell>
          <cell r="AK339">
            <v>1</v>
          </cell>
          <cell r="AL339">
            <v>0</v>
          </cell>
          <cell r="AM339">
            <v>0</v>
          </cell>
          <cell r="AN339">
            <v>0</v>
          </cell>
          <cell r="AO339">
            <v>0</v>
          </cell>
          <cell r="AP339">
            <v>0</v>
          </cell>
          <cell r="AQ339">
            <v>4</v>
          </cell>
          <cell r="AR339">
            <v>160</v>
          </cell>
        </row>
        <row r="340">
          <cell r="E340">
            <v>5</v>
          </cell>
          <cell r="F340">
            <v>3</v>
          </cell>
          <cell r="G340">
            <v>0</v>
          </cell>
          <cell r="H340">
            <v>0</v>
          </cell>
          <cell r="I340">
            <v>0</v>
          </cell>
          <cell r="J340">
            <v>0</v>
          </cell>
          <cell r="K340">
            <v>0</v>
          </cell>
          <cell r="L340">
            <v>0</v>
          </cell>
          <cell r="M340">
            <v>0</v>
          </cell>
          <cell r="N340">
            <v>3</v>
          </cell>
          <cell r="O340">
            <v>0</v>
          </cell>
          <cell r="P340">
            <v>0</v>
          </cell>
          <cell r="Q340">
            <v>0</v>
          </cell>
          <cell r="R340">
            <v>0</v>
          </cell>
          <cell r="S340">
            <v>1</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12</v>
          </cell>
        </row>
        <row r="341">
          <cell r="E341">
            <v>112</v>
          </cell>
          <cell r="F341">
            <v>45</v>
          </cell>
          <cell r="G341">
            <v>14</v>
          </cell>
          <cell r="H341">
            <v>46</v>
          </cell>
          <cell r="I341">
            <v>1</v>
          </cell>
          <cell r="J341">
            <v>11</v>
          </cell>
          <cell r="K341">
            <v>1</v>
          </cell>
          <cell r="L341">
            <v>2</v>
          </cell>
          <cell r="M341">
            <v>10</v>
          </cell>
          <cell r="N341">
            <v>131</v>
          </cell>
          <cell r="O341">
            <v>15</v>
          </cell>
          <cell r="P341">
            <v>0</v>
          </cell>
          <cell r="Q341">
            <v>0</v>
          </cell>
          <cell r="R341">
            <v>0</v>
          </cell>
          <cell r="S341">
            <v>2</v>
          </cell>
          <cell r="T341">
            <v>0</v>
          </cell>
          <cell r="U341">
            <v>0</v>
          </cell>
          <cell r="V341">
            <v>1</v>
          </cell>
          <cell r="W341">
            <v>0</v>
          </cell>
          <cell r="X341">
            <v>0</v>
          </cell>
          <cell r="Y341">
            <v>0</v>
          </cell>
          <cell r="Z341">
            <v>0</v>
          </cell>
          <cell r="AA341">
            <v>0</v>
          </cell>
          <cell r="AB341">
            <v>0</v>
          </cell>
          <cell r="AC341">
            <v>9</v>
          </cell>
          <cell r="AD341">
            <v>0</v>
          </cell>
          <cell r="AE341">
            <v>0</v>
          </cell>
          <cell r="AF341">
            <v>0</v>
          </cell>
          <cell r="AG341">
            <v>15</v>
          </cell>
          <cell r="AH341">
            <v>18</v>
          </cell>
          <cell r="AI341">
            <v>5</v>
          </cell>
          <cell r="AJ341">
            <v>0</v>
          </cell>
          <cell r="AK341">
            <v>0</v>
          </cell>
          <cell r="AL341">
            <v>0</v>
          </cell>
          <cell r="AM341">
            <v>0</v>
          </cell>
          <cell r="AN341">
            <v>0</v>
          </cell>
          <cell r="AO341">
            <v>0</v>
          </cell>
          <cell r="AP341">
            <v>0</v>
          </cell>
          <cell r="AQ341">
            <v>28</v>
          </cell>
          <cell r="AR341">
            <v>466</v>
          </cell>
        </row>
        <row r="342">
          <cell r="E342">
            <v>2</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2</v>
          </cell>
        </row>
        <row r="343">
          <cell r="E343">
            <v>2</v>
          </cell>
          <cell r="F343">
            <v>1</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3</v>
          </cell>
        </row>
        <row r="344">
          <cell r="E344">
            <v>7</v>
          </cell>
          <cell r="F344">
            <v>2</v>
          </cell>
          <cell r="G344">
            <v>0</v>
          </cell>
          <cell r="H344">
            <v>0</v>
          </cell>
          <cell r="I344">
            <v>0</v>
          </cell>
          <cell r="J344">
            <v>0</v>
          </cell>
          <cell r="K344">
            <v>0</v>
          </cell>
          <cell r="L344">
            <v>0</v>
          </cell>
          <cell r="M344">
            <v>0</v>
          </cell>
          <cell r="N344">
            <v>9</v>
          </cell>
          <cell r="O344">
            <v>0</v>
          </cell>
          <cell r="P344">
            <v>0</v>
          </cell>
          <cell r="Q344">
            <v>0</v>
          </cell>
          <cell r="R344">
            <v>0</v>
          </cell>
          <cell r="S344">
            <v>0</v>
          </cell>
          <cell r="T344">
            <v>0</v>
          </cell>
          <cell r="U344">
            <v>0</v>
          </cell>
          <cell r="V344">
            <v>1</v>
          </cell>
          <cell r="W344">
            <v>0</v>
          </cell>
          <cell r="X344">
            <v>0</v>
          </cell>
          <cell r="Y344">
            <v>0</v>
          </cell>
          <cell r="Z344">
            <v>1</v>
          </cell>
          <cell r="AA344">
            <v>0</v>
          </cell>
          <cell r="AB344">
            <v>0</v>
          </cell>
          <cell r="AC344">
            <v>2</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1</v>
          </cell>
          <cell r="AR344">
            <v>23</v>
          </cell>
        </row>
        <row r="345">
          <cell r="E345">
            <v>3</v>
          </cell>
          <cell r="F345">
            <v>1</v>
          </cell>
          <cell r="G345">
            <v>0</v>
          </cell>
          <cell r="H345">
            <v>1</v>
          </cell>
          <cell r="I345">
            <v>0</v>
          </cell>
          <cell r="J345">
            <v>0</v>
          </cell>
          <cell r="K345">
            <v>0</v>
          </cell>
          <cell r="L345">
            <v>0</v>
          </cell>
          <cell r="M345">
            <v>0</v>
          </cell>
          <cell r="N345">
            <v>1</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1</v>
          </cell>
          <cell r="AI345">
            <v>0</v>
          </cell>
          <cell r="AJ345">
            <v>0</v>
          </cell>
          <cell r="AK345">
            <v>0</v>
          </cell>
          <cell r="AL345">
            <v>0</v>
          </cell>
          <cell r="AM345">
            <v>0</v>
          </cell>
          <cell r="AN345">
            <v>0</v>
          </cell>
          <cell r="AO345">
            <v>0</v>
          </cell>
          <cell r="AP345">
            <v>0</v>
          </cell>
          <cell r="AQ345">
            <v>0</v>
          </cell>
          <cell r="AR345">
            <v>7</v>
          </cell>
        </row>
        <row r="346">
          <cell r="E346">
            <v>18</v>
          </cell>
          <cell r="F346">
            <v>7</v>
          </cell>
          <cell r="G346">
            <v>2</v>
          </cell>
          <cell r="H346">
            <v>18</v>
          </cell>
          <cell r="I346">
            <v>0</v>
          </cell>
          <cell r="J346">
            <v>0</v>
          </cell>
          <cell r="K346">
            <v>0</v>
          </cell>
          <cell r="L346">
            <v>0</v>
          </cell>
          <cell r="M346">
            <v>1</v>
          </cell>
          <cell r="N346">
            <v>67</v>
          </cell>
          <cell r="O346">
            <v>14</v>
          </cell>
          <cell r="P346">
            <v>0</v>
          </cell>
          <cell r="Q346">
            <v>0</v>
          </cell>
          <cell r="R346">
            <v>0</v>
          </cell>
          <cell r="S346">
            <v>0</v>
          </cell>
          <cell r="T346">
            <v>0</v>
          </cell>
          <cell r="U346">
            <v>0</v>
          </cell>
          <cell r="V346">
            <v>0</v>
          </cell>
          <cell r="W346">
            <v>0</v>
          </cell>
          <cell r="X346">
            <v>0</v>
          </cell>
          <cell r="Y346">
            <v>0</v>
          </cell>
          <cell r="Z346">
            <v>0</v>
          </cell>
          <cell r="AA346">
            <v>1</v>
          </cell>
          <cell r="AB346">
            <v>0</v>
          </cell>
          <cell r="AC346">
            <v>0</v>
          </cell>
          <cell r="AD346">
            <v>0</v>
          </cell>
          <cell r="AE346">
            <v>0</v>
          </cell>
          <cell r="AF346">
            <v>0</v>
          </cell>
          <cell r="AG346">
            <v>0</v>
          </cell>
          <cell r="AH346">
            <v>4</v>
          </cell>
          <cell r="AI346">
            <v>1</v>
          </cell>
          <cell r="AJ346">
            <v>5</v>
          </cell>
          <cell r="AK346">
            <v>0</v>
          </cell>
          <cell r="AL346">
            <v>1</v>
          </cell>
          <cell r="AM346">
            <v>0</v>
          </cell>
          <cell r="AN346">
            <v>0</v>
          </cell>
          <cell r="AO346">
            <v>0</v>
          </cell>
          <cell r="AP346">
            <v>0</v>
          </cell>
          <cell r="AQ346">
            <v>4</v>
          </cell>
          <cell r="AR346">
            <v>143</v>
          </cell>
        </row>
        <row r="347">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E348">
            <v>336</v>
          </cell>
          <cell r="F348">
            <v>114</v>
          </cell>
          <cell r="G348">
            <v>42</v>
          </cell>
          <cell r="H348">
            <v>70</v>
          </cell>
          <cell r="I348">
            <v>1</v>
          </cell>
          <cell r="J348">
            <v>0</v>
          </cell>
          <cell r="K348">
            <v>41</v>
          </cell>
          <cell r="L348">
            <v>5</v>
          </cell>
          <cell r="M348">
            <v>18</v>
          </cell>
          <cell r="N348">
            <v>1138</v>
          </cell>
          <cell r="O348">
            <v>82</v>
          </cell>
          <cell r="P348">
            <v>1</v>
          </cell>
          <cell r="Q348">
            <v>0</v>
          </cell>
          <cell r="R348">
            <v>2</v>
          </cell>
          <cell r="S348">
            <v>0</v>
          </cell>
          <cell r="T348">
            <v>0</v>
          </cell>
          <cell r="U348">
            <v>2</v>
          </cell>
          <cell r="V348">
            <v>2</v>
          </cell>
          <cell r="W348">
            <v>0</v>
          </cell>
          <cell r="X348">
            <v>0</v>
          </cell>
          <cell r="Y348">
            <v>0</v>
          </cell>
          <cell r="Z348">
            <v>0</v>
          </cell>
          <cell r="AA348">
            <v>0</v>
          </cell>
          <cell r="AB348">
            <v>0</v>
          </cell>
          <cell r="AC348">
            <v>5</v>
          </cell>
          <cell r="AD348">
            <v>6</v>
          </cell>
          <cell r="AE348">
            <v>3</v>
          </cell>
          <cell r="AF348">
            <v>6</v>
          </cell>
          <cell r="AG348">
            <v>23</v>
          </cell>
          <cell r="AH348">
            <v>33</v>
          </cell>
          <cell r="AI348">
            <v>19</v>
          </cell>
          <cell r="AJ348">
            <v>0</v>
          </cell>
          <cell r="AK348">
            <v>0</v>
          </cell>
          <cell r="AL348">
            <v>0</v>
          </cell>
          <cell r="AM348">
            <v>0</v>
          </cell>
          <cell r="AN348">
            <v>0</v>
          </cell>
          <cell r="AO348">
            <v>0</v>
          </cell>
          <cell r="AP348">
            <v>0</v>
          </cell>
          <cell r="AQ348">
            <v>26</v>
          </cell>
          <cell r="AR348">
            <v>1975</v>
          </cell>
        </row>
        <row r="349">
          <cell r="E349">
            <v>19</v>
          </cell>
          <cell r="F349">
            <v>3</v>
          </cell>
          <cell r="G349">
            <v>0</v>
          </cell>
          <cell r="H349">
            <v>0</v>
          </cell>
          <cell r="I349">
            <v>0</v>
          </cell>
          <cell r="J349">
            <v>0</v>
          </cell>
          <cell r="K349">
            <v>0</v>
          </cell>
          <cell r="L349">
            <v>0</v>
          </cell>
          <cell r="M349">
            <v>0</v>
          </cell>
          <cell r="N349">
            <v>2</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1</v>
          </cell>
          <cell r="AI349">
            <v>0</v>
          </cell>
          <cell r="AJ349">
            <v>0</v>
          </cell>
          <cell r="AK349">
            <v>0</v>
          </cell>
          <cell r="AL349">
            <v>0</v>
          </cell>
          <cell r="AM349">
            <v>0</v>
          </cell>
          <cell r="AN349">
            <v>0</v>
          </cell>
          <cell r="AO349">
            <v>0</v>
          </cell>
          <cell r="AP349">
            <v>0</v>
          </cell>
          <cell r="AQ349">
            <v>3</v>
          </cell>
          <cell r="AR349">
            <v>28</v>
          </cell>
        </row>
        <row r="350">
          <cell r="E350">
            <v>7</v>
          </cell>
          <cell r="F350">
            <v>0</v>
          </cell>
          <cell r="G350">
            <v>0</v>
          </cell>
          <cell r="H350">
            <v>0</v>
          </cell>
          <cell r="I350">
            <v>0</v>
          </cell>
          <cell r="J350">
            <v>0</v>
          </cell>
          <cell r="K350">
            <v>0</v>
          </cell>
          <cell r="L350">
            <v>0</v>
          </cell>
          <cell r="M350">
            <v>1</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2</v>
          </cell>
          <cell r="AR350">
            <v>10</v>
          </cell>
        </row>
        <row r="351">
          <cell r="E351">
            <v>231</v>
          </cell>
          <cell r="F351">
            <v>112</v>
          </cell>
          <cell r="G351">
            <v>41</v>
          </cell>
          <cell r="H351">
            <v>60</v>
          </cell>
          <cell r="I351">
            <v>1</v>
          </cell>
          <cell r="J351">
            <v>0</v>
          </cell>
          <cell r="K351">
            <v>33</v>
          </cell>
          <cell r="L351">
            <v>3</v>
          </cell>
          <cell r="M351">
            <v>15</v>
          </cell>
          <cell r="N351">
            <v>951</v>
          </cell>
          <cell r="O351">
            <v>79</v>
          </cell>
          <cell r="P351">
            <v>0</v>
          </cell>
          <cell r="Q351">
            <v>0</v>
          </cell>
          <cell r="R351">
            <v>0</v>
          </cell>
          <cell r="S351">
            <v>7</v>
          </cell>
          <cell r="T351">
            <v>0</v>
          </cell>
          <cell r="U351">
            <v>2</v>
          </cell>
          <cell r="V351">
            <v>3</v>
          </cell>
          <cell r="W351">
            <v>0</v>
          </cell>
          <cell r="X351">
            <v>0</v>
          </cell>
          <cell r="Y351">
            <v>0</v>
          </cell>
          <cell r="Z351">
            <v>0</v>
          </cell>
          <cell r="AA351">
            <v>0</v>
          </cell>
          <cell r="AB351">
            <v>0</v>
          </cell>
          <cell r="AC351">
            <v>3</v>
          </cell>
          <cell r="AD351">
            <v>5</v>
          </cell>
          <cell r="AE351">
            <v>3</v>
          </cell>
          <cell r="AF351">
            <v>5</v>
          </cell>
          <cell r="AG351">
            <v>17</v>
          </cell>
          <cell r="AH351">
            <v>25</v>
          </cell>
          <cell r="AI351">
            <v>18</v>
          </cell>
          <cell r="AJ351">
            <v>0</v>
          </cell>
          <cell r="AK351">
            <v>0</v>
          </cell>
          <cell r="AL351">
            <v>0</v>
          </cell>
          <cell r="AM351">
            <v>0</v>
          </cell>
          <cell r="AN351">
            <v>0</v>
          </cell>
          <cell r="AO351">
            <v>0</v>
          </cell>
          <cell r="AP351">
            <v>0</v>
          </cell>
          <cell r="AQ351">
            <v>25</v>
          </cell>
          <cell r="AR351">
            <v>1639</v>
          </cell>
        </row>
        <row r="352">
          <cell r="E352">
            <v>4</v>
          </cell>
          <cell r="F352">
            <v>8</v>
          </cell>
          <cell r="G352">
            <v>0</v>
          </cell>
          <cell r="H352">
            <v>0</v>
          </cell>
          <cell r="I352">
            <v>0</v>
          </cell>
          <cell r="J352">
            <v>0</v>
          </cell>
          <cell r="K352">
            <v>0</v>
          </cell>
          <cell r="L352">
            <v>0</v>
          </cell>
          <cell r="M352">
            <v>0</v>
          </cell>
          <cell r="N352">
            <v>2</v>
          </cell>
          <cell r="O352">
            <v>0</v>
          </cell>
          <cell r="P352">
            <v>0</v>
          </cell>
          <cell r="Q352">
            <v>0</v>
          </cell>
          <cell r="R352">
            <v>0</v>
          </cell>
          <cell r="S352">
            <v>1</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1</v>
          </cell>
          <cell r="AR352">
            <v>16</v>
          </cell>
        </row>
        <row r="353">
          <cell r="E353">
            <v>17</v>
          </cell>
          <cell r="F353">
            <v>3</v>
          </cell>
          <cell r="G353">
            <v>0</v>
          </cell>
          <cell r="H353">
            <v>0</v>
          </cell>
          <cell r="I353">
            <v>0</v>
          </cell>
          <cell r="J353">
            <v>0</v>
          </cell>
          <cell r="K353">
            <v>0</v>
          </cell>
          <cell r="L353">
            <v>0</v>
          </cell>
          <cell r="M353">
            <v>1</v>
          </cell>
          <cell r="N353">
            <v>3</v>
          </cell>
          <cell r="O353">
            <v>2</v>
          </cell>
          <cell r="P353">
            <v>0</v>
          </cell>
          <cell r="Q353">
            <v>0</v>
          </cell>
          <cell r="R353">
            <v>0</v>
          </cell>
          <cell r="S353">
            <v>11</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1</v>
          </cell>
          <cell r="AI353">
            <v>0</v>
          </cell>
          <cell r="AJ353">
            <v>0</v>
          </cell>
          <cell r="AK353">
            <v>0</v>
          </cell>
          <cell r="AL353">
            <v>0</v>
          </cell>
          <cell r="AM353">
            <v>0</v>
          </cell>
          <cell r="AN353">
            <v>0</v>
          </cell>
          <cell r="AO353">
            <v>0</v>
          </cell>
          <cell r="AP353">
            <v>0</v>
          </cell>
          <cell r="AQ353">
            <v>8</v>
          </cell>
          <cell r="AR353">
            <v>46</v>
          </cell>
        </row>
        <row r="354">
          <cell r="E354">
            <v>37</v>
          </cell>
          <cell r="F354">
            <v>21</v>
          </cell>
          <cell r="G354">
            <v>11</v>
          </cell>
          <cell r="H354">
            <v>3</v>
          </cell>
          <cell r="I354">
            <v>0</v>
          </cell>
          <cell r="J354">
            <v>0</v>
          </cell>
          <cell r="K354">
            <v>0</v>
          </cell>
          <cell r="L354">
            <v>0</v>
          </cell>
          <cell r="M354">
            <v>0</v>
          </cell>
          <cell r="N354">
            <v>6</v>
          </cell>
          <cell r="O354">
            <v>3</v>
          </cell>
          <cell r="P354">
            <v>2</v>
          </cell>
          <cell r="Q354">
            <v>0</v>
          </cell>
          <cell r="R354">
            <v>0</v>
          </cell>
          <cell r="S354">
            <v>8</v>
          </cell>
          <cell r="T354">
            <v>0</v>
          </cell>
          <cell r="U354">
            <v>0</v>
          </cell>
          <cell r="V354">
            <v>7</v>
          </cell>
          <cell r="W354">
            <v>0</v>
          </cell>
          <cell r="X354">
            <v>0</v>
          </cell>
          <cell r="Y354">
            <v>0</v>
          </cell>
          <cell r="Z354">
            <v>1</v>
          </cell>
          <cell r="AA354">
            <v>0</v>
          </cell>
          <cell r="AB354">
            <v>0</v>
          </cell>
          <cell r="AC354">
            <v>0</v>
          </cell>
          <cell r="AD354">
            <v>0</v>
          </cell>
          <cell r="AE354">
            <v>0</v>
          </cell>
          <cell r="AF354">
            <v>0</v>
          </cell>
          <cell r="AG354">
            <v>1</v>
          </cell>
          <cell r="AH354">
            <v>0</v>
          </cell>
          <cell r="AI354">
            <v>0</v>
          </cell>
          <cell r="AJ354">
            <v>0</v>
          </cell>
          <cell r="AK354">
            <v>0</v>
          </cell>
          <cell r="AL354">
            <v>0</v>
          </cell>
          <cell r="AM354">
            <v>0</v>
          </cell>
          <cell r="AN354">
            <v>0</v>
          </cell>
          <cell r="AO354">
            <v>0</v>
          </cell>
          <cell r="AP354">
            <v>0</v>
          </cell>
          <cell r="AQ354">
            <v>5</v>
          </cell>
          <cell r="AR354">
            <v>105</v>
          </cell>
        </row>
        <row r="355">
          <cell r="E355">
            <v>14</v>
          </cell>
          <cell r="F355">
            <v>18</v>
          </cell>
          <cell r="G355">
            <v>9</v>
          </cell>
          <cell r="H355">
            <v>1</v>
          </cell>
          <cell r="I355">
            <v>0</v>
          </cell>
          <cell r="J355">
            <v>0</v>
          </cell>
          <cell r="K355">
            <v>0</v>
          </cell>
          <cell r="L355">
            <v>0</v>
          </cell>
          <cell r="M355">
            <v>0</v>
          </cell>
          <cell r="N355">
            <v>0</v>
          </cell>
          <cell r="O355">
            <v>0</v>
          </cell>
          <cell r="P355">
            <v>0</v>
          </cell>
          <cell r="Q355">
            <v>0</v>
          </cell>
          <cell r="R355">
            <v>4</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46</v>
          </cell>
        </row>
        <row r="356">
          <cell r="E356">
            <v>16</v>
          </cell>
          <cell r="F356">
            <v>5</v>
          </cell>
          <cell r="G356">
            <v>4</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25</v>
          </cell>
        </row>
        <row r="357">
          <cell r="E357">
            <v>6</v>
          </cell>
          <cell r="F357">
            <v>1</v>
          </cell>
          <cell r="G357">
            <v>0</v>
          </cell>
          <cell r="H357">
            <v>1</v>
          </cell>
          <cell r="I357">
            <v>0</v>
          </cell>
          <cell r="J357">
            <v>0</v>
          </cell>
          <cell r="K357">
            <v>0</v>
          </cell>
          <cell r="L357">
            <v>0</v>
          </cell>
          <cell r="M357">
            <v>1</v>
          </cell>
          <cell r="N357">
            <v>4</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2</v>
          </cell>
          <cell r="AR357">
            <v>15</v>
          </cell>
        </row>
        <row r="358">
          <cell r="E358">
            <v>0</v>
          </cell>
          <cell r="F358">
            <v>1</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1</v>
          </cell>
        </row>
        <row r="359">
          <cell r="E359">
            <v>2</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2</v>
          </cell>
        </row>
        <row r="360">
          <cell r="E360">
            <v>3122</v>
          </cell>
          <cell r="F360">
            <v>1787</v>
          </cell>
          <cell r="G360">
            <v>682</v>
          </cell>
          <cell r="H360">
            <v>1016</v>
          </cell>
          <cell r="I360">
            <v>22</v>
          </cell>
          <cell r="J360">
            <v>203</v>
          </cell>
          <cell r="K360">
            <v>188</v>
          </cell>
          <cell r="L360">
            <v>29</v>
          </cell>
          <cell r="M360">
            <v>146</v>
          </cell>
          <cell r="N360">
            <v>8623</v>
          </cell>
          <cell r="O360">
            <v>326</v>
          </cell>
          <cell r="P360">
            <v>480</v>
          </cell>
          <cell r="Q360">
            <v>630</v>
          </cell>
          <cell r="R360">
            <v>78</v>
          </cell>
          <cell r="S360">
            <v>586</v>
          </cell>
          <cell r="T360">
            <v>374</v>
          </cell>
          <cell r="U360">
            <v>10</v>
          </cell>
          <cell r="V360">
            <v>34</v>
          </cell>
          <cell r="W360">
            <v>46</v>
          </cell>
          <cell r="X360">
            <v>175</v>
          </cell>
          <cell r="Y360">
            <v>0</v>
          </cell>
          <cell r="Z360">
            <v>24</v>
          </cell>
          <cell r="AA360">
            <v>2</v>
          </cell>
          <cell r="AB360">
            <v>1</v>
          </cell>
          <cell r="AC360">
            <v>36</v>
          </cell>
          <cell r="AD360">
            <v>12</v>
          </cell>
          <cell r="AE360">
            <v>6</v>
          </cell>
          <cell r="AF360">
            <v>12</v>
          </cell>
          <cell r="AG360">
            <v>330</v>
          </cell>
          <cell r="AH360">
            <v>340</v>
          </cell>
          <cell r="AI360">
            <v>152</v>
          </cell>
          <cell r="AJ360">
            <v>79</v>
          </cell>
          <cell r="AK360">
            <v>48</v>
          </cell>
          <cell r="AL360">
            <v>2</v>
          </cell>
          <cell r="AM360">
            <v>0</v>
          </cell>
          <cell r="AN360">
            <v>0</v>
          </cell>
          <cell r="AO360">
            <v>0</v>
          </cell>
          <cell r="AP360">
            <v>0</v>
          </cell>
          <cell r="AQ360">
            <v>782</v>
          </cell>
          <cell r="AR360">
            <v>20383</v>
          </cell>
        </row>
        <row r="361">
          <cell r="E361">
            <v>628</v>
          </cell>
          <cell r="F361">
            <v>49</v>
          </cell>
          <cell r="G361">
            <v>954</v>
          </cell>
          <cell r="H361">
            <v>281</v>
          </cell>
          <cell r="I361">
            <v>29</v>
          </cell>
          <cell r="J361">
            <v>94</v>
          </cell>
          <cell r="K361">
            <v>29</v>
          </cell>
          <cell r="L361">
            <v>18</v>
          </cell>
          <cell r="M361">
            <v>3711</v>
          </cell>
          <cell r="N361">
            <v>162</v>
          </cell>
          <cell r="O361">
            <v>54</v>
          </cell>
          <cell r="P361">
            <v>363</v>
          </cell>
          <cell r="Q361">
            <v>83</v>
          </cell>
          <cell r="R361">
            <v>13</v>
          </cell>
          <cell r="S361">
            <v>289</v>
          </cell>
          <cell r="T361">
            <v>49</v>
          </cell>
          <cell r="U361">
            <v>1631</v>
          </cell>
          <cell r="V361">
            <v>13</v>
          </cell>
          <cell r="W361">
            <v>2</v>
          </cell>
          <cell r="X361">
            <v>0</v>
          </cell>
          <cell r="Y361">
            <v>0</v>
          </cell>
          <cell r="Z361">
            <v>14</v>
          </cell>
          <cell r="AA361">
            <v>1</v>
          </cell>
          <cell r="AB361">
            <v>7</v>
          </cell>
          <cell r="AC361">
            <v>2</v>
          </cell>
          <cell r="AD361">
            <v>0</v>
          </cell>
          <cell r="AE361">
            <v>2</v>
          </cell>
          <cell r="AF361">
            <v>0</v>
          </cell>
          <cell r="AG361">
            <v>109</v>
          </cell>
          <cell r="AH361">
            <v>84</v>
          </cell>
          <cell r="AI361">
            <v>9</v>
          </cell>
          <cell r="AJ361">
            <v>79</v>
          </cell>
          <cell r="AK361">
            <v>30</v>
          </cell>
          <cell r="AL361">
            <v>9</v>
          </cell>
          <cell r="AM361">
            <v>0</v>
          </cell>
          <cell r="AN361">
            <v>0</v>
          </cell>
          <cell r="AO361">
            <v>0</v>
          </cell>
          <cell r="AP361">
            <v>0</v>
          </cell>
          <cell r="AQ361">
            <v>680</v>
          </cell>
          <cell r="AR361">
            <v>9478</v>
          </cell>
        </row>
        <row r="362">
          <cell r="E362">
            <v>24</v>
          </cell>
          <cell r="F362">
            <v>0</v>
          </cell>
          <cell r="G362">
            <v>5</v>
          </cell>
          <cell r="H362">
            <v>0</v>
          </cell>
          <cell r="I362">
            <v>0</v>
          </cell>
          <cell r="J362">
            <v>1</v>
          </cell>
          <cell r="K362">
            <v>0</v>
          </cell>
          <cell r="L362">
            <v>0</v>
          </cell>
          <cell r="M362">
            <v>10</v>
          </cell>
          <cell r="N362">
            <v>0</v>
          </cell>
          <cell r="O362">
            <v>0</v>
          </cell>
          <cell r="P362">
            <v>1</v>
          </cell>
          <cell r="Q362">
            <v>0</v>
          </cell>
          <cell r="R362">
            <v>0</v>
          </cell>
          <cell r="S362">
            <v>4</v>
          </cell>
          <cell r="T362">
            <v>0</v>
          </cell>
          <cell r="U362">
            <v>4</v>
          </cell>
          <cell r="V362">
            <v>0</v>
          </cell>
          <cell r="W362">
            <v>0</v>
          </cell>
          <cell r="X362">
            <v>0</v>
          </cell>
          <cell r="Y362">
            <v>0</v>
          </cell>
          <cell r="Z362">
            <v>0</v>
          </cell>
          <cell r="AA362">
            <v>0</v>
          </cell>
          <cell r="AB362">
            <v>0</v>
          </cell>
          <cell r="AC362">
            <v>0</v>
          </cell>
          <cell r="AD362">
            <v>0</v>
          </cell>
          <cell r="AE362">
            <v>0</v>
          </cell>
          <cell r="AF362">
            <v>0</v>
          </cell>
          <cell r="AG362">
            <v>0</v>
          </cell>
          <cell r="AH362">
            <v>1</v>
          </cell>
          <cell r="AI362">
            <v>0</v>
          </cell>
          <cell r="AJ362">
            <v>0</v>
          </cell>
          <cell r="AK362">
            <v>0</v>
          </cell>
          <cell r="AL362">
            <v>0</v>
          </cell>
          <cell r="AM362">
            <v>0</v>
          </cell>
          <cell r="AN362">
            <v>0</v>
          </cell>
          <cell r="AO362">
            <v>0</v>
          </cell>
          <cell r="AP362">
            <v>0</v>
          </cell>
          <cell r="AQ362">
            <v>3</v>
          </cell>
          <cell r="AR362">
            <v>53</v>
          </cell>
        </row>
        <row r="363">
          <cell r="E363">
            <v>32</v>
          </cell>
          <cell r="F363">
            <v>0</v>
          </cell>
          <cell r="G363">
            <v>4</v>
          </cell>
          <cell r="H363">
            <v>2</v>
          </cell>
          <cell r="I363">
            <v>0</v>
          </cell>
          <cell r="J363">
            <v>0</v>
          </cell>
          <cell r="K363">
            <v>0</v>
          </cell>
          <cell r="L363">
            <v>0</v>
          </cell>
          <cell r="M363">
            <v>6</v>
          </cell>
          <cell r="N363">
            <v>0</v>
          </cell>
          <cell r="O363">
            <v>0</v>
          </cell>
          <cell r="P363">
            <v>0</v>
          </cell>
          <cell r="Q363">
            <v>0</v>
          </cell>
          <cell r="R363">
            <v>0</v>
          </cell>
          <cell r="S363">
            <v>0</v>
          </cell>
          <cell r="T363">
            <v>0</v>
          </cell>
          <cell r="U363">
            <v>1</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1</v>
          </cell>
          <cell r="AR363">
            <v>46</v>
          </cell>
        </row>
        <row r="364">
          <cell r="E364">
            <v>0</v>
          </cell>
          <cell r="F364">
            <v>0</v>
          </cell>
          <cell r="G364">
            <v>1</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1</v>
          </cell>
        </row>
        <row r="365">
          <cell r="E365">
            <v>4</v>
          </cell>
          <cell r="F365">
            <v>0</v>
          </cell>
          <cell r="G365">
            <v>4</v>
          </cell>
          <cell r="H365">
            <v>0</v>
          </cell>
          <cell r="I365">
            <v>0</v>
          </cell>
          <cell r="J365">
            <v>1</v>
          </cell>
          <cell r="K365">
            <v>0</v>
          </cell>
          <cell r="L365">
            <v>0</v>
          </cell>
          <cell r="M365">
            <v>14</v>
          </cell>
          <cell r="N365">
            <v>2</v>
          </cell>
          <cell r="O365">
            <v>0</v>
          </cell>
          <cell r="P365">
            <v>1</v>
          </cell>
          <cell r="Q365">
            <v>0</v>
          </cell>
          <cell r="R365">
            <v>0</v>
          </cell>
          <cell r="S365">
            <v>0</v>
          </cell>
          <cell r="T365">
            <v>0</v>
          </cell>
          <cell r="U365">
            <v>4</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1</v>
          </cell>
          <cell r="AJ365">
            <v>0</v>
          </cell>
          <cell r="AK365">
            <v>0</v>
          </cell>
          <cell r="AL365">
            <v>0</v>
          </cell>
          <cell r="AM365">
            <v>0</v>
          </cell>
          <cell r="AN365">
            <v>0</v>
          </cell>
          <cell r="AO365">
            <v>0</v>
          </cell>
          <cell r="AP365">
            <v>0</v>
          </cell>
          <cell r="AQ365">
            <v>0</v>
          </cell>
          <cell r="AR365">
            <v>31</v>
          </cell>
        </row>
        <row r="366">
          <cell r="E366">
            <v>58</v>
          </cell>
          <cell r="F366">
            <v>0</v>
          </cell>
          <cell r="G366">
            <v>15</v>
          </cell>
          <cell r="H366">
            <v>11</v>
          </cell>
          <cell r="I366">
            <v>1</v>
          </cell>
          <cell r="J366">
            <v>7</v>
          </cell>
          <cell r="K366">
            <v>1</v>
          </cell>
          <cell r="L366">
            <v>0</v>
          </cell>
          <cell r="M366">
            <v>36</v>
          </cell>
          <cell r="N366">
            <v>0</v>
          </cell>
          <cell r="O366">
            <v>3</v>
          </cell>
          <cell r="P366">
            <v>8</v>
          </cell>
          <cell r="Q366">
            <v>0</v>
          </cell>
          <cell r="R366">
            <v>0</v>
          </cell>
          <cell r="S366">
            <v>42</v>
          </cell>
          <cell r="T366">
            <v>0</v>
          </cell>
          <cell r="U366">
            <v>6</v>
          </cell>
          <cell r="V366">
            <v>0</v>
          </cell>
          <cell r="W366">
            <v>0</v>
          </cell>
          <cell r="X366">
            <v>0</v>
          </cell>
          <cell r="Y366">
            <v>0</v>
          </cell>
          <cell r="Z366">
            <v>1</v>
          </cell>
          <cell r="AA366">
            <v>0</v>
          </cell>
          <cell r="AB366">
            <v>0</v>
          </cell>
          <cell r="AC366">
            <v>0</v>
          </cell>
          <cell r="AD366">
            <v>0</v>
          </cell>
          <cell r="AE366">
            <v>0</v>
          </cell>
          <cell r="AF366">
            <v>0</v>
          </cell>
          <cell r="AG366">
            <v>2</v>
          </cell>
          <cell r="AH366">
            <v>3</v>
          </cell>
          <cell r="AI366">
            <v>0</v>
          </cell>
          <cell r="AJ366">
            <v>2</v>
          </cell>
          <cell r="AK366">
            <v>1</v>
          </cell>
          <cell r="AL366">
            <v>0</v>
          </cell>
          <cell r="AM366">
            <v>0</v>
          </cell>
          <cell r="AN366">
            <v>0</v>
          </cell>
          <cell r="AO366">
            <v>0</v>
          </cell>
          <cell r="AP366">
            <v>0</v>
          </cell>
          <cell r="AQ366">
            <v>26</v>
          </cell>
          <cell r="AR366">
            <v>223</v>
          </cell>
        </row>
        <row r="367">
          <cell r="E367">
            <v>49</v>
          </cell>
          <cell r="F367">
            <v>0</v>
          </cell>
          <cell r="G367">
            <v>2</v>
          </cell>
          <cell r="H367">
            <v>1</v>
          </cell>
          <cell r="I367">
            <v>0</v>
          </cell>
          <cell r="J367">
            <v>3</v>
          </cell>
          <cell r="K367">
            <v>0</v>
          </cell>
          <cell r="L367">
            <v>0</v>
          </cell>
          <cell r="M367">
            <v>5</v>
          </cell>
          <cell r="N367">
            <v>0</v>
          </cell>
          <cell r="O367">
            <v>0</v>
          </cell>
          <cell r="P367">
            <v>1</v>
          </cell>
          <cell r="Q367">
            <v>0</v>
          </cell>
          <cell r="R367">
            <v>2</v>
          </cell>
          <cell r="S367">
            <v>11</v>
          </cell>
          <cell r="T367">
            <v>0</v>
          </cell>
          <cell r="U367">
            <v>1</v>
          </cell>
          <cell r="V367">
            <v>0</v>
          </cell>
          <cell r="W367">
            <v>0</v>
          </cell>
          <cell r="X367">
            <v>0</v>
          </cell>
          <cell r="Y367">
            <v>0</v>
          </cell>
          <cell r="Z367">
            <v>0</v>
          </cell>
          <cell r="AA367">
            <v>0</v>
          </cell>
          <cell r="AB367">
            <v>0</v>
          </cell>
          <cell r="AC367">
            <v>0</v>
          </cell>
          <cell r="AD367">
            <v>0</v>
          </cell>
          <cell r="AE367">
            <v>0</v>
          </cell>
          <cell r="AF367">
            <v>0</v>
          </cell>
          <cell r="AG367">
            <v>2</v>
          </cell>
          <cell r="AH367">
            <v>10</v>
          </cell>
          <cell r="AI367">
            <v>1</v>
          </cell>
          <cell r="AJ367">
            <v>1</v>
          </cell>
          <cell r="AK367">
            <v>0</v>
          </cell>
          <cell r="AL367">
            <v>0</v>
          </cell>
          <cell r="AM367">
            <v>0</v>
          </cell>
          <cell r="AN367">
            <v>0</v>
          </cell>
          <cell r="AO367">
            <v>0</v>
          </cell>
          <cell r="AP367">
            <v>0</v>
          </cell>
          <cell r="AQ367">
            <v>9</v>
          </cell>
          <cell r="AR367">
            <v>98</v>
          </cell>
        </row>
        <row r="368">
          <cell r="E368">
            <v>3</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3</v>
          </cell>
        </row>
        <row r="369">
          <cell r="E369">
            <v>46</v>
          </cell>
          <cell r="F369">
            <v>0</v>
          </cell>
          <cell r="G369">
            <v>7</v>
          </cell>
          <cell r="H369">
            <v>26</v>
          </cell>
          <cell r="I369">
            <v>4</v>
          </cell>
          <cell r="J369">
            <v>25</v>
          </cell>
          <cell r="K369">
            <v>2</v>
          </cell>
          <cell r="L369">
            <v>0</v>
          </cell>
          <cell r="M369">
            <v>44</v>
          </cell>
          <cell r="N369">
            <v>0</v>
          </cell>
          <cell r="O369">
            <v>2</v>
          </cell>
          <cell r="P369">
            <v>9</v>
          </cell>
          <cell r="Q369">
            <v>0</v>
          </cell>
          <cell r="R369">
            <v>7</v>
          </cell>
          <cell r="S369">
            <v>0</v>
          </cell>
          <cell r="T369">
            <v>0</v>
          </cell>
          <cell r="U369">
            <v>2</v>
          </cell>
          <cell r="V369">
            <v>0</v>
          </cell>
          <cell r="W369">
            <v>0</v>
          </cell>
          <cell r="X369">
            <v>0</v>
          </cell>
          <cell r="Y369">
            <v>0</v>
          </cell>
          <cell r="Z369">
            <v>0</v>
          </cell>
          <cell r="AA369">
            <v>0</v>
          </cell>
          <cell r="AB369">
            <v>0</v>
          </cell>
          <cell r="AC369">
            <v>0</v>
          </cell>
          <cell r="AD369">
            <v>0</v>
          </cell>
          <cell r="AE369">
            <v>0</v>
          </cell>
          <cell r="AF369">
            <v>0</v>
          </cell>
          <cell r="AG369">
            <v>5</v>
          </cell>
          <cell r="AH369">
            <v>0</v>
          </cell>
          <cell r="AI369">
            <v>0</v>
          </cell>
          <cell r="AJ369">
            <v>0</v>
          </cell>
          <cell r="AK369">
            <v>1</v>
          </cell>
          <cell r="AL369">
            <v>0</v>
          </cell>
          <cell r="AM369">
            <v>0</v>
          </cell>
          <cell r="AN369">
            <v>0</v>
          </cell>
          <cell r="AO369">
            <v>0</v>
          </cell>
          <cell r="AP369">
            <v>0</v>
          </cell>
          <cell r="AQ369">
            <v>22</v>
          </cell>
          <cell r="AR369">
            <v>202</v>
          </cell>
        </row>
        <row r="370">
          <cell r="E370">
            <v>5</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5</v>
          </cell>
        </row>
        <row r="371">
          <cell r="E371">
            <v>29</v>
          </cell>
          <cell r="F371">
            <v>0</v>
          </cell>
          <cell r="G371">
            <v>0</v>
          </cell>
          <cell r="H371">
            <v>0</v>
          </cell>
          <cell r="I371">
            <v>0</v>
          </cell>
          <cell r="J371">
            <v>0</v>
          </cell>
          <cell r="K371">
            <v>0</v>
          </cell>
          <cell r="L371">
            <v>0</v>
          </cell>
          <cell r="M371">
            <v>4</v>
          </cell>
          <cell r="N371">
            <v>0</v>
          </cell>
          <cell r="O371">
            <v>0</v>
          </cell>
          <cell r="P371">
            <v>0</v>
          </cell>
          <cell r="Q371">
            <v>0</v>
          </cell>
          <cell r="R371">
            <v>0</v>
          </cell>
          <cell r="S371">
            <v>1</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2</v>
          </cell>
          <cell r="AI371">
            <v>0</v>
          </cell>
          <cell r="AJ371">
            <v>0</v>
          </cell>
          <cell r="AK371">
            <v>0</v>
          </cell>
          <cell r="AL371">
            <v>0</v>
          </cell>
          <cell r="AM371">
            <v>0</v>
          </cell>
          <cell r="AN371">
            <v>0</v>
          </cell>
          <cell r="AO371">
            <v>0</v>
          </cell>
          <cell r="AP371">
            <v>0</v>
          </cell>
          <cell r="AQ371">
            <v>5</v>
          </cell>
          <cell r="AR371">
            <v>41</v>
          </cell>
        </row>
        <row r="372">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E373">
            <v>2</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1</v>
          </cell>
          <cell r="AR373">
            <v>3</v>
          </cell>
        </row>
        <row r="374">
          <cell r="E374">
            <v>13</v>
          </cell>
          <cell r="F374">
            <v>1</v>
          </cell>
          <cell r="G374">
            <v>8</v>
          </cell>
          <cell r="H374">
            <v>3</v>
          </cell>
          <cell r="I374">
            <v>0</v>
          </cell>
          <cell r="J374">
            <v>3</v>
          </cell>
          <cell r="K374">
            <v>0</v>
          </cell>
          <cell r="L374">
            <v>0</v>
          </cell>
          <cell r="M374">
            <v>17</v>
          </cell>
          <cell r="N374">
            <v>0</v>
          </cell>
          <cell r="O374">
            <v>6</v>
          </cell>
          <cell r="P374">
            <v>7</v>
          </cell>
          <cell r="Q374">
            <v>0</v>
          </cell>
          <cell r="R374">
            <v>0</v>
          </cell>
          <cell r="S374">
            <v>0</v>
          </cell>
          <cell r="T374">
            <v>0</v>
          </cell>
          <cell r="U374">
            <v>6</v>
          </cell>
          <cell r="V374">
            <v>1</v>
          </cell>
          <cell r="W374">
            <v>0</v>
          </cell>
          <cell r="X374">
            <v>0</v>
          </cell>
          <cell r="Y374">
            <v>0</v>
          </cell>
          <cell r="Z374">
            <v>0</v>
          </cell>
          <cell r="AA374">
            <v>0</v>
          </cell>
          <cell r="AB374">
            <v>0</v>
          </cell>
          <cell r="AC374">
            <v>0</v>
          </cell>
          <cell r="AD374">
            <v>0</v>
          </cell>
          <cell r="AE374">
            <v>0</v>
          </cell>
          <cell r="AF374">
            <v>0</v>
          </cell>
          <cell r="AG374">
            <v>1</v>
          </cell>
          <cell r="AH374">
            <v>1</v>
          </cell>
          <cell r="AI374">
            <v>0</v>
          </cell>
          <cell r="AJ374">
            <v>0</v>
          </cell>
          <cell r="AK374">
            <v>0</v>
          </cell>
          <cell r="AL374">
            <v>0</v>
          </cell>
          <cell r="AM374">
            <v>0</v>
          </cell>
          <cell r="AN374">
            <v>0</v>
          </cell>
          <cell r="AO374">
            <v>0</v>
          </cell>
          <cell r="AP374">
            <v>0</v>
          </cell>
          <cell r="AQ374">
            <v>14</v>
          </cell>
          <cell r="AR374">
            <v>81</v>
          </cell>
        </row>
        <row r="375">
          <cell r="E375">
            <v>23</v>
          </cell>
          <cell r="F375">
            <v>0</v>
          </cell>
          <cell r="G375">
            <v>1</v>
          </cell>
          <cell r="H375">
            <v>0</v>
          </cell>
          <cell r="I375">
            <v>0</v>
          </cell>
          <cell r="J375">
            <v>0</v>
          </cell>
          <cell r="K375">
            <v>0</v>
          </cell>
          <cell r="L375">
            <v>0</v>
          </cell>
          <cell r="M375">
            <v>4</v>
          </cell>
          <cell r="N375">
            <v>0</v>
          </cell>
          <cell r="O375">
            <v>0</v>
          </cell>
          <cell r="P375">
            <v>1</v>
          </cell>
          <cell r="Q375">
            <v>0</v>
          </cell>
          <cell r="R375">
            <v>0</v>
          </cell>
          <cell r="S375">
            <v>4</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2</v>
          </cell>
          <cell r="AH375">
            <v>2</v>
          </cell>
          <cell r="AI375">
            <v>0</v>
          </cell>
          <cell r="AJ375">
            <v>1</v>
          </cell>
          <cell r="AK375">
            <v>0</v>
          </cell>
          <cell r="AL375">
            <v>0</v>
          </cell>
          <cell r="AM375">
            <v>0</v>
          </cell>
          <cell r="AN375">
            <v>0</v>
          </cell>
          <cell r="AO375">
            <v>0</v>
          </cell>
          <cell r="AP375">
            <v>0</v>
          </cell>
          <cell r="AQ375">
            <v>6</v>
          </cell>
          <cell r="AR375">
            <v>44</v>
          </cell>
        </row>
        <row r="376">
          <cell r="E376">
            <v>94</v>
          </cell>
          <cell r="F376">
            <v>1</v>
          </cell>
          <cell r="G376">
            <v>2</v>
          </cell>
          <cell r="H376">
            <v>12</v>
          </cell>
          <cell r="I376">
            <v>0</v>
          </cell>
          <cell r="J376">
            <v>0</v>
          </cell>
          <cell r="K376">
            <v>0</v>
          </cell>
          <cell r="L376">
            <v>0</v>
          </cell>
          <cell r="M376">
            <v>0</v>
          </cell>
          <cell r="N376">
            <v>0</v>
          </cell>
          <cell r="O376">
            <v>0</v>
          </cell>
          <cell r="P376">
            <v>0</v>
          </cell>
          <cell r="Q376">
            <v>0</v>
          </cell>
          <cell r="R376">
            <v>0</v>
          </cell>
          <cell r="S376">
            <v>11</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5</v>
          </cell>
          <cell r="AH376">
            <v>0</v>
          </cell>
          <cell r="AI376">
            <v>0</v>
          </cell>
          <cell r="AJ376">
            <v>0</v>
          </cell>
          <cell r="AK376">
            <v>0</v>
          </cell>
          <cell r="AL376">
            <v>0</v>
          </cell>
          <cell r="AM376">
            <v>0</v>
          </cell>
          <cell r="AN376">
            <v>0</v>
          </cell>
          <cell r="AO376">
            <v>0</v>
          </cell>
          <cell r="AP376">
            <v>0</v>
          </cell>
          <cell r="AQ376">
            <v>4</v>
          </cell>
          <cell r="AR376">
            <v>129</v>
          </cell>
        </row>
        <row r="377">
          <cell r="E377">
            <v>4</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1</v>
          </cell>
          <cell r="AH377">
            <v>0</v>
          </cell>
          <cell r="AI377">
            <v>0</v>
          </cell>
          <cell r="AJ377">
            <v>0</v>
          </cell>
          <cell r="AK377">
            <v>0</v>
          </cell>
          <cell r="AL377">
            <v>0</v>
          </cell>
          <cell r="AM377">
            <v>0</v>
          </cell>
          <cell r="AN377">
            <v>0</v>
          </cell>
          <cell r="AO377">
            <v>0</v>
          </cell>
          <cell r="AP377">
            <v>0</v>
          </cell>
          <cell r="AQ377">
            <v>0</v>
          </cell>
          <cell r="AR377">
            <v>5</v>
          </cell>
        </row>
        <row r="378">
          <cell r="E378">
            <v>10</v>
          </cell>
          <cell r="F378">
            <v>1</v>
          </cell>
          <cell r="G378">
            <v>8</v>
          </cell>
          <cell r="H378">
            <v>2</v>
          </cell>
          <cell r="I378">
            <v>0</v>
          </cell>
          <cell r="J378">
            <v>0</v>
          </cell>
          <cell r="K378">
            <v>1</v>
          </cell>
          <cell r="L378">
            <v>0</v>
          </cell>
          <cell r="M378">
            <v>27</v>
          </cell>
          <cell r="N378">
            <v>0</v>
          </cell>
          <cell r="O378">
            <v>0</v>
          </cell>
          <cell r="P378">
            <v>1</v>
          </cell>
          <cell r="Q378">
            <v>0</v>
          </cell>
          <cell r="R378">
            <v>0</v>
          </cell>
          <cell r="S378">
            <v>9</v>
          </cell>
          <cell r="T378">
            <v>1</v>
          </cell>
          <cell r="U378">
            <v>22</v>
          </cell>
          <cell r="V378">
            <v>0</v>
          </cell>
          <cell r="W378">
            <v>4</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6</v>
          </cell>
          <cell r="AR378">
            <v>92</v>
          </cell>
        </row>
        <row r="379">
          <cell r="E379">
            <v>5</v>
          </cell>
          <cell r="F379">
            <v>0</v>
          </cell>
          <cell r="G379">
            <v>10</v>
          </cell>
          <cell r="H379">
            <v>2</v>
          </cell>
          <cell r="I379">
            <v>0</v>
          </cell>
          <cell r="J379">
            <v>0</v>
          </cell>
          <cell r="K379">
            <v>0</v>
          </cell>
          <cell r="L379">
            <v>0</v>
          </cell>
          <cell r="M379">
            <v>16</v>
          </cell>
          <cell r="N379">
            <v>1</v>
          </cell>
          <cell r="O379">
            <v>0</v>
          </cell>
          <cell r="P379">
            <v>0</v>
          </cell>
          <cell r="Q379">
            <v>0</v>
          </cell>
          <cell r="R379">
            <v>0</v>
          </cell>
          <cell r="S379">
            <v>0</v>
          </cell>
          <cell r="T379">
            <v>0</v>
          </cell>
          <cell r="U379">
            <v>3</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2</v>
          </cell>
          <cell r="AR379">
            <v>39</v>
          </cell>
        </row>
        <row r="380">
          <cell r="E380">
            <v>6</v>
          </cell>
          <cell r="F380">
            <v>0</v>
          </cell>
          <cell r="G380">
            <v>1</v>
          </cell>
          <cell r="H380">
            <v>0</v>
          </cell>
          <cell r="I380">
            <v>0</v>
          </cell>
          <cell r="J380">
            <v>0</v>
          </cell>
          <cell r="K380">
            <v>0</v>
          </cell>
          <cell r="L380">
            <v>0</v>
          </cell>
          <cell r="M380">
            <v>3</v>
          </cell>
          <cell r="N380">
            <v>0</v>
          </cell>
          <cell r="O380">
            <v>0</v>
          </cell>
          <cell r="P380">
            <v>0</v>
          </cell>
          <cell r="Q380">
            <v>0</v>
          </cell>
          <cell r="R380">
            <v>0</v>
          </cell>
          <cell r="S380">
            <v>1</v>
          </cell>
          <cell r="T380">
            <v>0</v>
          </cell>
          <cell r="U380">
            <v>5</v>
          </cell>
          <cell r="V380">
            <v>0</v>
          </cell>
          <cell r="W380">
            <v>0</v>
          </cell>
          <cell r="X380">
            <v>0</v>
          </cell>
          <cell r="Y380">
            <v>0</v>
          </cell>
          <cell r="Z380">
            <v>0</v>
          </cell>
          <cell r="AA380">
            <v>0</v>
          </cell>
          <cell r="AB380">
            <v>0</v>
          </cell>
          <cell r="AC380">
            <v>0</v>
          </cell>
          <cell r="AD380">
            <v>0</v>
          </cell>
          <cell r="AE380">
            <v>0</v>
          </cell>
          <cell r="AF380">
            <v>0</v>
          </cell>
          <cell r="AG380">
            <v>1</v>
          </cell>
          <cell r="AH380">
            <v>0</v>
          </cell>
          <cell r="AI380">
            <v>0</v>
          </cell>
          <cell r="AJ380">
            <v>0</v>
          </cell>
          <cell r="AK380">
            <v>0</v>
          </cell>
          <cell r="AL380">
            <v>0</v>
          </cell>
          <cell r="AM380">
            <v>0</v>
          </cell>
          <cell r="AN380">
            <v>0</v>
          </cell>
          <cell r="AO380">
            <v>0</v>
          </cell>
          <cell r="AP380">
            <v>0</v>
          </cell>
          <cell r="AQ380">
            <v>1</v>
          </cell>
          <cell r="AR380">
            <v>18</v>
          </cell>
        </row>
        <row r="381">
          <cell r="E381">
            <v>44</v>
          </cell>
          <cell r="F381">
            <v>3</v>
          </cell>
          <cell r="G381">
            <v>30</v>
          </cell>
          <cell r="H381">
            <v>13</v>
          </cell>
          <cell r="I381">
            <v>0</v>
          </cell>
          <cell r="J381">
            <v>0</v>
          </cell>
          <cell r="K381">
            <v>0</v>
          </cell>
          <cell r="L381">
            <v>1</v>
          </cell>
          <cell r="M381">
            <v>91</v>
          </cell>
          <cell r="N381">
            <v>2</v>
          </cell>
          <cell r="O381">
            <v>0</v>
          </cell>
          <cell r="P381">
            <v>7</v>
          </cell>
          <cell r="Q381">
            <v>0</v>
          </cell>
          <cell r="R381">
            <v>0</v>
          </cell>
          <cell r="S381">
            <v>0</v>
          </cell>
          <cell r="T381">
            <v>0</v>
          </cell>
          <cell r="U381">
            <v>41</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13</v>
          </cell>
          <cell r="AR381">
            <v>245</v>
          </cell>
        </row>
        <row r="382">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E383">
            <v>3</v>
          </cell>
          <cell r="F383">
            <v>0</v>
          </cell>
          <cell r="G383">
            <v>1</v>
          </cell>
          <cell r="H383">
            <v>0</v>
          </cell>
          <cell r="I383">
            <v>0</v>
          </cell>
          <cell r="J383">
            <v>0</v>
          </cell>
          <cell r="K383">
            <v>0</v>
          </cell>
          <cell r="L383">
            <v>0</v>
          </cell>
          <cell r="M383">
            <v>0</v>
          </cell>
          <cell r="N383">
            <v>0</v>
          </cell>
          <cell r="O383">
            <v>0</v>
          </cell>
          <cell r="P383">
            <v>0</v>
          </cell>
          <cell r="Q383">
            <v>0</v>
          </cell>
          <cell r="R383">
            <v>0</v>
          </cell>
          <cell r="S383">
            <v>7</v>
          </cell>
          <cell r="T383">
            <v>0</v>
          </cell>
          <cell r="U383">
            <v>0</v>
          </cell>
          <cell r="V383">
            <v>0</v>
          </cell>
          <cell r="W383">
            <v>19</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3</v>
          </cell>
          <cell r="AR383">
            <v>33</v>
          </cell>
        </row>
        <row r="384">
          <cell r="E384">
            <v>1</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2</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3</v>
          </cell>
        </row>
        <row r="385">
          <cell r="E385">
            <v>17</v>
          </cell>
          <cell r="F385">
            <v>0</v>
          </cell>
          <cell r="G385">
            <v>1</v>
          </cell>
          <cell r="H385">
            <v>0</v>
          </cell>
          <cell r="I385">
            <v>0</v>
          </cell>
          <cell r="J385">
            <v>0</v>
          </cell>
          <cell r="K385">
            <v>0</v>
          </cell>
          <cell r="L385">
            <v>0</v>
          </cell>
          <cell r="M385">
            <v>7</v>
          </cell>
          <cell r="N385">
            <v>0</v>
          </cell>
          <cell r="O385">
            <v>0</v>
          </cell>
          <cell r="P385">
            <v>1</v>
          </cell>
          <cell r="Q385">
            <v>0</v>
          </cell>
          <cell r="R385">
            <v>0</v>
          </cell>
          <cell r="S385">
            <v>2</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1</v>
          </cell>
          <cell r="AH385">
            <v>0</v>
          </cell>
          <cell r="AI385">
            <v>0</v>
          </cell>
          <cell r="AJ385">
            <v>0</v>
          </cell>
          <cell r="AK385">
            <v>0</v>
          </cell>
          <cell r="AL385">
            <v>0</v>
          </cell>
          <cell r="AM385">
            <v>0</v>
          </cell>
          <cell r="AN385">
            <v>0</v>
          </cell>
          <cell r="AO385">
            <v>0</v>
          </cell>
          <cell r="AP385">
            <v>0</v>
          </cell>
          <cell r="AQ385">
            <v>5</v>
          </cell>
          <cell r="AR385">
            <v>34</v>
          </cell>
        </row>
        <row r="386">
          <cell r="E386">
            <v>8</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8</v>
          </cell>
        </row>
        <row r="387">
          <cell r="E387">
            <v>1</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1</v>
          </cell>
        </row>
        <row r="388">
          <cell r="E388">
            <v>3</v>
          </cell>
          <cell r="F388">
            <v>0</v>
          </cell>
          <cell r="G388">
            <v>0</v>
          </cell>
          <cell r="H388">
            <v>0</v>
          </cell>
          <cell r="I388">
            <v>0</v>
          </cell>
          <cell r="J388">
            <v>0</v>
          </cell>
          <cell r="K388">
            <v>0</v>
          </cell>
          <cell r="L388">
            <v>0</v>
          </cell>
          <cell r="M388">
            <v>1</v>
          </cell>
          <cell r="N388">
            <v>0</v>
          </cell>
          <cell r="O388">
            <v>0</v>
          </cell>
          <cell r="P388">
            <v>0</v>
          </cell>
          <cell r="Q388">
            <v>0</v>
          </cell>
          <cell r="R388">
            <v>0</v>
          </cell>
          <cell r="S388">
            <v>0</v>
          </cell>
          <cell r="T388">
            <v>0</v>
          </cell>
          <cell r="U388">
            <v>0</v>
          </cell>
          <cell r="V388">
            <v>1</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4</v>
          </cell>
          <cell r="AK388">
            <v>0</v>
          </cell>
          <cell r="AL388">
            <v>2</v>
          </cell>
          <cell r="AM388">
            <v>0</v>
          </cell>
          <cell r="AN388">
            <v>0</v>
          </cell>
          <cell r="AO388">
            <v>0</v>
          </cell>
          <cell r="AP388">
            <v>0</v>
          </cell>
          <cell r="AQ388">
            <v>1</v>
          </cell>
          <cell r="AR388">
            <v>12</v>
          </cell>
        </row>
        <row r="389">
          <cell r="E389">
            <v>4</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9</v>
          </cell>
          <cell r="AR389">
            <v>13</v>
          </cell>
        </row>
        <row r="390">
          <cell r="E390">
            <v>8</v>
          </cell>
          <cell r="F390">
            <v>2</v>
          </cell>
          <cell r="G390">
            <v>8</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1</v>
          </cell>
          <cell r="AH390">
            <v>0</v>
          </cell>
          <cell r="AI390">
            <v>0</v>
          </cell>
          <cell r="AJ390">
            <v>0</v>
          </cell>
          <cell r="AK390">
            <v>0</v>
          </cell>
          <cell r="AL390">
            <v>0</v>
          </cell>
          <cell r="AM390">
            <v>0</v>
          </cell>
          <cell r="AN390">
            <v>0</v>
          </cell>
          <cell r="AO390">
            <v>0</v>
          </cell>
          <cell r="AP390">
            <v>0</v>
          </cell>
          <cell r="AQ390">
            <v>1</v>
          </cell>
          <cell r="AR390">
            <v>20</v>
          </cell>
        </row>
        <row r="391">
          <cell r="E391">
            <v>16</v>
          </cell>
          <cell r="F391">
            <v>10</v>
          </cell>
          <cell r="G391">
            <v>72</v>
          </cell>
          <cell r="H391">
            <v>19</v>
          </cell>
          <cell r="I391">
            <v>0</v>
          </cell>
          <cell r="J391">
            <v>0</v>
          </cell>
          <cell r="K391">
            <v>0</v>
          </cell>
          <cell r="L391">
            <v>0</v>
          </cell>
          <cell r="M391">
            <v>15</v>
          </cell>
          <cell r="N391">
            <v>0</v>
          </cell>
          <cell r="O391">
            <v>3</v>
          </cell>
          <cell r="P391">
            <v>0</v>
          </cell>
          <cell r="Q391">
            <v>0</v>
          </cell>
          <cell r="R391">
            <v>1</v>
          </cell>
          <cell r="S391">
            <v>1</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10</v>
          </cell>
          <cell r="AH391">
            <v>0</v>
          </cell>
          <cell r="AI391">
            <v>0</v>
          </cell>
          <cell r="AJ391">
            <v>14</v>
          </cell>
          <cell r="AK391">
            <v>4</v>
          </cell>
          <cell r="AL391">
            <v>0</v>
          </cell>
          <cell r="AM391">
            <v>0</v>
          </cell>
          <cell r="AN391">
            <v>0</v>
          </cell>
          <cell r="AO391">
            <v>0</v>
          </cell>
          <cell r="AP391">
            <v>0</v>
          </cell>
          <cell r="AQ391">
            <v>5</v>
          </cell>
          <cell r="AR391">
            <v>170</v>
          </cell>
        </row>
        <row r="392">
          <cell r="E392">
            <v>34</v>
          </cell>
          <cell r="F392">
            <v>0</v>
          </cell>
          <cell r="G392">
            <v>17</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5</v>
          </cell>
          <cell r="AH392">
            <v>0</v>
          </cell>
          <cell r="AI392">
            <v>0</v>
          </cell>
          <cell r="AJ392">
            <v>0</v>
          </cell>
          <cell r="AK392">
            <v>0</v>
          </cell>
          <cell r="AL392">
            <v>0</v>
          </cell>
          <cell r="AM392">
            <v>0</v>
          </cell>
          <cell r="AN392">
            <v>0</v>
          </cell>
          <cell r="AO392">
            <v>0</v>
          </cell>
          <cell r="AP392">
            <v>0</v>
          </cell>
          <cell r="AQ392">
            <v>8</v>
          </cell>
          <cell r="AR392">
            <v>64</v>
          </cell>
        </row>
        <row r="393">
          <cell r="E393">
            <v>7</v>
          </cell>
          <cell r="F393">
            <v>0</v>
          </cell>
          <cell r="G393">
            <v>3</v>
          </cell>
          <cell r="H393">
            <v>1</v>
          </cell>
          <cell r="I393">
            <v>0</v>
          </cell>
          <cell r="J393">
            <v>0</v>
          </cell>
          <cell r="K393">
            <v>0</v>
          </cell>
          <cell r="L393">
            <v>1</v>
          </cell>
          <cell r="M393">
            <v>25</v>
          </cell>
          <cell r="N393">
            <v>1</v>
          </cell>
          <cell r="O393">
            <v>0</v>
          </cell>
          <cell r="P393">
            <v>2</v>
          </cell>
          <cell r="Q393">
            <v>0</v>
          </cell>
          <cell r="R393">
            <v>0</v>
          </cell>
          <cell r="S393">
            <v>3</v>
          </cell>
          <cell r="T393">
            <v>0</v>
          </cell>
          <cell r="U393">
            <v>3</v>
          </cell>
          <cell r="V393">
            <v>0</v>
          </cell>
          <cell r="W393">
            <v>0</v>
          </cell>
          <cell r="X393">
            <v>0</v>
          </cell>
          <cell r="Y393">
            <v>0</v>
          </cell>
          <cell r="Z393">
            <v>1</v>
          </cell>
          <cell r="AA393">
            <v>0</v>
          </cell>
          <cell r="AB393">
            <v>0</v>
          </cell>
          <cell r="AC393">
            <v>0</v>
          </cell>
          <cell r="AD393">
            <v>0</v>
          </cell>
          <cell r="AE393">
            <v>0</v>
          </cell>
          <cell r="AF393">
            <v>0</v>
          </cell>
          <cell r="AG393">
            <v>0</v>
          </cell>
          <cell r="AH393">
            <v>2</v>
          </cell>
          <cell r="AI393">
            <v>0</v>
          </cell>
          <cell r="AJ393">
            <v>0</v>
          </cell>
          <cell r="AK393">
            <v>0</v>
          </cell>
          <cell r="AL393">
            <v>0</v>
          </cell>
          <cell r="AM393">
            <v>0</v>
          </cell>
          <cell r="AN393">
            <v>0</v>
          </cell>
          <cell r="AO393">
            <v>0</v>
          </cell>
          <cell r="AP393">
            <v>0</v>
          </cell>
          <cell r="AQ393">
            <v>2</v>
          </cell>
          <cell r="AR393">
            <v>51</v>
          </cell>
        </row>
        <row r="394">
          <cell r="E394">
            <v>47</v>
          </cell>
          <cell r="F394">
            <v>3</v>
          </cell>
          <cell r="G394">
            <v>51</v>
          </cell>
          <cell r="H394">
            <v>29</v>
          </cell>
          <cell r="I394">
            <v>2</v>
          </cell>
          <cell r="J394">
            <v>0</v>
          </cell>
          <cell r="K394">
            <v>0</v>
          </cell>
          <cell r="L394">
            <v>0</v>
          </cell>
          <cell r="M394">
            <v>299</v>
          </cell>
          <cell r="N394">
            <v>13</v>
          </cell>
          <cell r="O394">
            <v>4</v>
          </cell>
          <cell r="P394">
            <v>20</v>
          </cell>
          <cell r="Q394">
            <v>0</v>
          </cell>
          <cell r="R394">
            <v>0</v>
          </cell>
          <cell r="S394">
            <v>7</v>
          </cell>
          <cell r="T394">
            <v>0</v>
          </cell>
          <cell r="U394">
            <v>75</v>
          </cell>
          <cell r="V394">
            <v>3</v>
          </cell>
          <cell r="W394">
            <v>0</v>
          </cell>
          <cell r="X394">
            <v>0</v>
          </cell>
          <cell r="Y394">
            <v>0</v>
          </cell>
          <cell r="Z394">
            <v>0</v>
          </cell>
          <cell r="AA394">
            <v>0</v>
          </cell>
          <cell r="AB394">
            <v>0</v>
          </cell>
          <cell r="AC394">
            <v>0</v>
          </cell>
          <cell r="AD394">
            <v>0</v>
          </cell>
          <cell r="AE394">
            <v>0</v>
          </cell>
          <cell r="AF394">
            <v>0</v>
          </cell>
          <cell r="AG394">
            <v>9</v>
          </cell>
          <cell r="AH394">
            <v>1</v>
          </cell>
          <cell r="AI394">
            <v>2</v>
          </cell>
          <cell r="AJ394">
            <v>0</v>
          </cell>
          <cell r="AK394">
            <v>0</v>
          </cell>
          <cell r="AL394">
            <v>0</v>
          </cell>
          <cell r="AM394">
            <v>0</v>
          </cell>
          <cell r="AN394">
            <v>0</v>
          </cell>
          <cell r="AO394">
            <v>0</v>
          </cell>
          <cell r="AP394">
            <v>0</v>
          </cell>
          <cell r="AQ394">
            <v>19</v>
          </cell>
          <cell r="AR394">
            <v>584</v>
          </cell>
        </row>
        <row r="395">
          <cell r="E395">
            <v>15</v>
          </cell>
          <cell r="F395">
            <v>0</v>
          </cell>
          <cell r="G395">
            <v>15</v>
          </cell>
          <cell r="H395">
            <v>8</v>
          </cell>
          <cell r="I395">
            <v>0</v>
          </cell>
          <cell r="J395">
            <v>0</v>
          </cell>
          <cell r="K395">
            <v>0</v>
          </cell>
          <cell r="L395">
            <v>0</v>
          </cell>
          <cell r="M395">
            <v>43</v>
          </cell>
          <cell r="N395">
            <v>2</v>
          </cell>
          <cell r="O395">
            <v>4</v>
          </cell>
          <cell r="P395">
            <v>9</v>
          </cell>
          <cell r="Q395">
            <v>0</v>
          </cell>
          <cell r="R395">
            <v>0</v>
          </cell>
          <cell r="S395">
            <v>0</v>
          </cell>
          <cell r="T395">
            <v>0</v>
          </cell>
          <cell r="U395">
            <v>24</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6</v>
          </cell>
          <cell r="AR395">
            <v>126</v>
          </cell>
        </row>
        <row r="396">
          <cell r="E396">
            <v>20</v>
          </cell>
          <cell r="F396">
            <v>0</v>
          </cell>
          <cell r="G396">
            <v>22</v>
          </cell>
          <cell r="H396">
            <v>18</v>
          </cell>
          <cell r="I396">
            <v>0</v>
          </cell>
          <cell r="J396">
            <v>1</v>
          </cell>
          <cell r="K396">
            <v>0</v>
          </cell>
          <cell r="L396">
            <v>0</v>
          </cell>
          <cell r="M396">
            <v>80</v>
          </cell>
          <cell r="N396">
            <v>1</v>
          </cell>
          <cell r="O396">
            <v>0</v>
          </cell>
          <cell r="P396">
            <v>6</v>
          </cell>
          <cell r="Q396">
            <v>0</v>
          </cell>
          <cell r="R396">
            <v>3</v>
          </cell>
          <cell r="S396">
            <v>10</v>
          </cell>
          <cell r="T396">
            <v>0</v>
          </cell>
          <cell r="U396">
            <v>10</v>
          </cell>
          <cell r="V396">
            <v>0</v>
          </cell>
          <cell r="W396">
            <v>0</v>
          </cell>
          <cell r="X396">
            <v>0</v>
          </cell>
          <cell r="Y396">
            <v>0</v>
          </cell>
          <cell r="Z396">
            <v>0</v>
          </cell>
          <cell r="AA396">
            <v>0</v>
          </cell>
          <cell r="AB396">
            <v>0</v>
          </cell>
          <cell r="AC396">
            <v>0</v>
          </cell>
          <cell r="AD396">
            <v>0</v>
          </cell>
          <cell r="AE396">
            <v>0</v>
          </cell>
          <cell r="AF396">
            <v>0</v>
          </cell>
          <cell r="AG396">
            <v>7</v>
          </cell>
          <cell r="AH396">
            <v>3</v>
          </cell>
          <cell r="AI396">
            <v>2</v>
          </cell>
          <cell r="AJ396">
            <v>0</v>
          </cell>
          <cell r="AK396">
            <v>0</v>
          </cell>
          <cell r="AL396">
            <v>0</v>
          </cell>
          <cell r="AM396">
            <v>0</v>
          </cell>
          <cell r="AN396">
            <v>0</v>
          </cell>
          <cell r="AO396">
            <v>0</v>
          </cell>
          <cell r="AP396">
            <v>0</v>
          </cell>
          <cell r="AQ396">
            <v>8</v>
          </cell>
          <cell r="AR396">
            <v>191</v>
          </cell>
        </row>
        <row r="397">
          <cell r="E397">
            <v>3</v>
          </cell>
          <cell r="F397">
            <v>0</v>
          </cell>
          <cell r="G397">
            <v>4</v>
          </cell>
          <cell r="H397">
            <v>3</v>
          </cell>
          <cell r="I397">
            <v>0</v>
          </cell>
          <cell r="J397">
            <v>0</v>
          </cell>
          <cell r="K397">
            <v>0</v>
          </cell>
          <cell r="L397">
            <v>0</v>
          </cell>
          <cell r="M397">
            <v>2</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1</v>
          </cell>
          <cell r="AR397">
            <v>13</v>
          </cell>
        </row>
        <row r="398">
          <cell r="E398">
            <v>6</v>
          </cell>
          <cell r="F398">
            <v>0</v>
          </cell>
          <cell r="G398">
            <v>6</v>
          </cell>
          <cell r="H398">
            <v>1</v>
          </cell>
          <cell r="I398">
            <v>0</v>
          </cell>
          <cell r="J398">
            <v>0</v>
          </cell>
          <cell r="K398">
            <v>0</v>
          </cell>
          <cell r="L398">
            <v>0</v>
          </cell>
          <cell r="M398">
            <v>3</v>
          </cell>
          <cell r="N398">
            <v>0</v>
          </cell>
          <cell r="O398">
            <v>0</v>
          </cell>
          <cell r="P398">
            <v>0</v>
          </cell>
          <cell r="Q398">
            <v>0</v>
          </cell>
          <cell r="R398">
            <v>0</v>
          </cell>
          <cell r="S398">
            <v>0</v>
          </cell>
          <cell r="T398">
            <v>0</v>
          </cell>
          <cell r="U398">
            <v>1</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17</v>
          </cell>
        </row>
        <row r="399">
          <cell r="E399">
            <v>4</v>
          </cell>
          <cell r="F399">
            <v>0</v>
          </cell>
          <cell r="G399">
            <v>0</v>
          </cell>
          <cell r="H399">
            <v>1</v>
          </cell>
          <cell r="I399">
            <v>0</v>
          </cell>
          <cell r="J399">
            <v>0</v>
          </cell>
          <cell r="K399">
            <v>0</v>
          </cell>
          <cell r="L399">
            <v>0</v>
          </cell>
          <cell r="M399">
            <v>1</v>
          </cell>
          <cell r="N399">
            <v>0</v>
          </cell>
          <cell r="O399">
            <v>0</v>
          </cell>
          <cell r="P399">
            <v>1</v>
          </cell>
          <cell r="Q399">
            <v>0</v>
          </cell>
          <cell r="R399">
            <v>0</v>
          </cell>
          <cell r="S399">
            <v>1</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8</v>
          </cell>
        </row>
        <row r="400">
          <cell r="E400">
            <v>12</v>
          </cell>
          <cell r="F400">
            <v>0</v>
          </cell>
          <cell r="G400">
            <v>0</v>
          </cell>
          <cell r="H400">
            <v>6</v>
          </cell>
          <cell r="I400">
            <v>0</v>
          </cell>
          <cell r="J400">
            <v>0</v>
          </cell>
          <cell r="K400">
            <v>0</v>
          </cell>
          <cell r="L400">
            <v>0</v>
          </cell>
          <cell r="M400">
            <v>43</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9</v>
          </cell>
          <cell r="AJ400">
            <v>0</v>
          </cell>
          <cell r="AK400">
            <v>0</v>
          </cell>
          <cell r="AL400">
            <v>0</v>
          </cell>
          <cell r="AM400">
            <v>0</v>
          </cell>
          <cell r="AN400">
            <v>0</v>
          </cell>
          <cell r="AO400">
            <v>0</v>
          </cell>
          <cell r="AP400">
            <v>0</v>
          </cell>
          <cell r="AQ400">
            <v>3</v>
          </cell>
          <cell r="AR400">
            <v>73</v>
          </cell>
        </row>
        <row r="401">
          <cell r="E401">
            <v>0</v>
          </cell>
          <cell r="F401">
            <v>0</v>
          </cell>
          <cell r="G401">
            <v>1</v>
          </cell>
          <cell r="H401">
            <v>1</v>
          </cell>
          <cell r="I401">
            <v>0</v>
          </cell>
          <cell r="J401">
            <v>0</v>
          </cell>
          <cell r="K401">
            <v>0</v>
          </cell>
          <cell r="L401">
            <v>0</v>
          </cell>
          <cell r="M401">
            <v>4</v>
          </cell>
          <cell r="N401">
            <v>1</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1</v>
          </cell>
          <cell r="AR401">
            <v>8</v>
          </cell>
        </row>
        <row r="402">
          <cell r="E402">
            <v>14</v>
          </cell>
          <cell r="F402">
            <v>0</v>
          </cell>
          <cell r="G402">
            <v>1</v>
          </cell>
          <cell r="H402">
            <v>1</v>
          </cell>
          <cell r="I402">
            <v>0</v>
          </cell>
          <cell r="J402">
            <v>0</v>
          </cell>
          <cell r="K402">
            <v>0</v>
          </cell>
          <cell r="L402">
            <v>0</v>
          </cell>
          <cell r="M402">
            <v>0</v>
          </cell>
          <cell r="N402">
            <v>1</v>
          </cell>
          <cell r="O402">
            <v>0</v>
          </cell>
          <cell r="P402">
            <v>0</v>
          </cell>
          <cell r="Q402">
            <v>0</v>
          </cell>
          <cell r="R402">
            <v>0</v>
          </cell>
          <cell r="S402">
            <v>18</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35</v>
          </cell>
        </row>
        <row r="403">
          <cell r="E403">
            <v>3</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3</v>
          </cell>
        </row>
        <row r="404">
          <cell r="E404">
            <v>37</v>
          </cell>
          <cell r="F404">
            <v>0</v>
          </cell>
          <cell r="G404">
            <v>9</v>
          </cell>
          <cell r="H404">
            <v>1</v>
          </cell>
          <cell r="I404">
            <v>0</v>
          </cell>
          <cell r="J404">
            <v>0</v>
          </cell>
          <cell r="K404">
            <v>0</v>
          </cell>
          <cell r="L404">
            <v>0</v>
          </cell>
          <cell r="M404">
            <v>52</v>
          </cell>
          <cell r="N404">
            <v>1</v>
          </cell>
          <cell r="O404">
            <v>0</v>
          </cell>
          <cell r="P404">
            <v>3</v>
          </cell>
          <cell r="Q404">
            <v>0</v>
          </cell>
          <cell r="R404">
            <v>0</v>
          </cell>
          <cell r="S404">
            <v>0</v>
          </cell>
          <cell r="T404">
            <v>0</v>
          </cell>
          <cell r="U404">
            <v>12</v>
          </cell>
          <cell r="V404">
            <v>0</v>
          </cell>
          <cell r="W404">
            <v>0</v>
          </cell>
          <cell r="X404">
            <v>0</v>
          </cell>
          <cell r="Y404">
            <v>0</v>
          </cell>
          <cell r="Z404">
            <v>0</v>
          </cell>
          <cell r="AA404">
            <v>0</v>
          </cell>
          <cell r="AB404">
            <v>0</v>
          </cell>
          <cell r="AC404">
            <v>0</v>
          </cell>
          <cell r="AD404">
            <v>0</v>
          </cell>
          <cell r="AE404">
            <v>0</v>
          </cell>
          <cell r="AF404">
            <v>0</v>
          </cell>
          <cell r="AG404">
            <v>3</v>
          </cell>
          <cell r="AH404">
            <v>0</v>
          </cell>
          <cell r="AI404">
            <v>0</v>
          </cell>
          <cell r="AJ404">
            <v>0</v>
          </cell>
          <cell r="AK404">
            <v>0</v>
          </cell>
          <cell r="AL404">
            <v>0</v>
          </cell>
          <cell r="AM404">
            <v>0</v>
          </cell>
          <cell r="AN404">
            <v>0</v>
          </cell>
          <cell r="AO404">
            <v>0</v>
          </cell>
          <cell r="AP404">
            <v>0</v>
          </cell>
          <cell r="AQ404">
            <v>2</v>
          </cell>
          <cell r="AR404">
            <v>120</v>
          </cell>
        </row>
        <row r="405">
          <cell r="E405">
            <v>5</v>
          </cell>
          <cell r="F405">
            <v>0</v>
          </cell>
          <cell r="G405">
            <v>10</v>
          </cell>
          <cell r="H405">
            <v>2</v>
          </cell>
          <cell r="I405">
            <v>0</v>
          </cell>
          <cell r="J405">
            <v>0</v>
          </cell>
          <cell r="K405">
            <v>0</v>
          </cell>
          <cell r="L405">
            <v>0</v>
          </cell>
          <cell r="M405">
            <v>2</v>
          </cell>
          <cell r="N405">
            <v>0</v>
          </cell>
          <cell r="O405">
            <v>0</v>
          </cell>
          <cell r="P405">
            <v>0</v>
          </cell>
          <cell r="Q405">
            <v>0</v>
          </cell>
          <cell r="R405">
            <v>0</v>
          </cell>
          <cell r="S405">
            <v>0</v>
          </cell>
          <cell r="T405">
            <v>0</v>
          </cell>
          <cell r="U405">
            <v>7</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1</v>
          </cell>
          <cell r="AR405">
            <v>27</v>
          </cell>
        </row>
        <row r="406">
          <cell r="E406">
            <v>5</v>
          </cell>
          <cell r="F406">
            <v>0</v>
          </cell>
          <cell r="G406">
            <v>2</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1</v>
          </cell>
          <cell r="AR406">
            <v>8</v>
          </cell>
        </row>
        <row r="407">
          <cell r="E407">
            <v>2</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2</v>
          </cell>
        </row>
        <row r="408">
          <cell r="E408">
            <v>9</v>
          </cell>
          <cell r="F408">
            <v>0</v>
          </cell>
          <cell r="G408">
            <v>9</v>
          </cell>
          <cell r="H408">
            <v>2</v>
          </cell>
          <cell r="I408">
            <v>0</v>
          </cell>
          <cell r="J408">
            <v>2</v>
          </cell>
          <cell r="K408">
            <v>0</v>
          </cell>
          <cell r="L408">
            <v>0</v>
          </cell>
          <cell r="M408">
            <v>13</v>
          </cell>
          <cell r="N408">
            <v>0</v>
          </cell>
          <cell r="O408">
            <v>1</v>
          </cell>
          <cell r="P408">
            <v>2</v>
          </cell>
          <cell r="Q408">
            <v>0</v>
          </cell>
          <cell r="R408">
            <v>0</v>
          </cell>
          <cell r="S408">
            <v>0</v>
          </cell>
          <cell r="T408">
            <v>1</v>
          </cell>
          <cell r="U408">
            <v>0</v>
          </cell>
          <cell r="V408">
            <v>0</v>
          </cell>
          <cell r="W408">
            <v>0</v>
          </cell>
          <cell r="X408">
            <v>0</v>
          </cell>
          <cell r="Y408">
            <v>0</v>
          </cell>
          <cell r="Z408">
            <v>0</v>
          </cell>
          <cell r="AA408">
            <v>0</v>
          </cell>
          <cell r="AB408">
            <v>0</v>
          </cell>
          <cell r="AC408">
            <v>0</v>
          </cell>
          <cell r="AD408">
            <v>0</v>
          </cell>
          <cell r="AE408">
            <v>0</v>
          </cell>
          <cell r="AF408">
            <v>0</v>
          </cell>
          <cell r="AG408">
            <v>4</v>
          </cell>
          <cell r="AH408">
            <v>0</v>
          </cell>
          <cell r="AI408">
            <v>0</v>
          </cell>
          <cell r="AJ408">
            <v>0</v>
          </cell>
          <cell r="AK408">
            <v>0</v>
          </cell>
          <cell r="AL408">
            <v>0</v>
          </cell>
          <cell r="AM408">
            <v>0</v>
          </cell>
          <cell r="AN408">
            <v>0</v>
          </cell>
          <cell r="AO408">
            <v>0</v>
          </cell>
          <cell r="AP408">
            <v>0</v>
          </cell>
          <cell r="AQ408">
            <v>0</v>
          </cell>
          <cell r="AR408">
            <v>43</v>
          </cell>
        </row>
        <row r="409">
          <cell r="E409">
            <v>29</v>
          </cell>
          <cell r="F409">
            <v>1</v>
          </cell>
          <cell r="G409">
            <v>7</v>
          </cell>
          <cell r="H409">
            <v>15</v>
          </cell>
          <cell r="I409">
            <v>0</v>
          </cell>
          <cell r="J409">
            <v>0</v>
          </cell>
          <cell r="K409">
            <v>0</v>
          </cell>
          <cell r="L409">
            <v>0</v>
          </cell>
          <cell r="M409">
            <v>31</v>
          </cell>
          <cell r="N409">
            <v>0</v>
          </cell>
          <cell r="O409">
            <v>0</v>
          </cell>
          <cell r="P409">
            <v>8</v>
          </cell>
          <cell r="Q409">
            <v>0</v>
          </cell>
          <cell r="R409">
            <v>0</v>
          </cell>
          <cell r="S409">
            <v>0</v>
          </cell>
          <cell r="T409">
            <v>0</v>
          </cell>
          <cell r="U409">
            <v>1</v>
          </cell>
          <cell r="V409">
            <v>0</v>
          </cell>
          <cell r="W409">
            <v>0</v>
          </cell>
          <cell r="X409">
            <v>0</v>
          </cell>
          <cell r="Y409">
            <v>0</v>
          </cell>
          <cell r="Z409">
            <v>0</v>
          </cell>
          <cell r="AA409">
            <v>0</v>
          </cell>
          <cell r="AB409">
            <v>0</v>
          </cell>
          <cell r="AC409">
            <v>0</v>
          </cell>
          <cell r="AD409">
            <v>0</v>
          </cell>
          <cell r="AE409">
            <v>0</v>
          </cell>
          <cell r="AF409">
            <v>0</v>
          </cell>
          <cell r="AG409">
            <v>3</v>
          </cell>
          <cell r="AH409">
            <v>0</v>
          </cell>
          <cell r="AI409">
            <v>0</v>
          </cell>
          <cell r="AJ409">
            <v>0</v>
          </cell>
          <cell r="AK409">
            <v>0</v>
          </cell>
          <cell r="AL409">
            <v>0</v>
          </cell>
          <cell r="AM409">
            <v>0</v>
          </cell>
          <cell r="AN409">
            <v>0</v>
          </cell>
          <cell r="AO409">
            <v>0</v>
          </cell>
          <cell r="AP409">
            <v>0</v>
          </cell>
          <cell r="AQ409">
            <v>3</v>
          </cell>
          <cell r="AR409">
            <v>98</v>
          </cell>
        </row>
        <row r="410">
          <cell r="E410">
            <v>3</v>
          </cell>
          <cell r="F410">
            <v>0</v>
          </cell>
          <cell r="G410">
            <v>6</v>
          </cell>
          <cell r="H410">
            <v>2</v>
          </cell>
          <cell r="I410">
            <v>0</v>
          </cell>
          <cell r="J410">
            <v>0</v>
          </cell>
          <cell r="K410">
            <v>0</v>
          </cell>
          <cell r="L410">
            <v>0</v>
          </cell>
          <cell r="M410">
            <v>11</v>
          </cell>
          <cell r="N410">
            <v>0</v>
          </cell>
          <cell r="O410">
            <v>0</v>
          </cell>
          <cell r="P410">
            <v>0</v>
          </cell>
          <cell r="Q410">
            <v>0</v>
          </cell>
          <cell r="R410">
            <v>0</v>
          </cell>
          <cell r="S410">
            <v>0</v>
          </cell>
          <cell r="T410">
            <v>1</v>
          </cell>
          <cell r="U410">
            <v>2</v>
          </cell>
          <cell r="V410">
            <v>0</v>
          </cell>
          <cell r="W410">
            <v>0</v>
          </cell>
          <cell r="X410">
            <v>0</v>
          </cell>
          <cell r="Y410">
            <v>0</v>
          </cell>
          <cell r="Z410">
            <v>0</v>
          </cell>
          <cell r="AA410">
            <v>0</v>
          </cell>
          <cell r="AB410">
            <v>0</v>
          </cell>
          <cell r="AC410">
            <v>0</v>
          </cell>
          <cell r="AD410">
            <v>0</v>
          </cell>
          <cell r="AE410">
            <v>0</v>
          </cell>
          <cell r="AF410">
            <v>0</v>
          </cell>
          <cell r="AG410">
            <v>3</v>
          </cell>
          <cell r="AH410">
            <v>1</v>
          </cell>
          <cell r="AI410">
            <v>0</v>
          </cell>
          <cell r="AJ410">
            <v>0</v>
          </cell>
          <cell r="AK410">
            <v>0</v>
          </cell>
          <cell r="AL410">
            <v>0</v>
          </cell>
          <cell r="AM410">
            <v>0</v>
          </cell>
          <cell r="AN410">
            <v>0</v>
          </cell>
          <cell r="AO410">
            <v>0</v>
          </cell>
          <cell r="AP410">
            <v>0</v>
          </cell>
          <cell r="AQ410">
            <v>1</v>
          </cell>
          <cell r="AR410">
            <v>30</v>
          </cell>
        </row>
        <row r="411">
          <cell r="E411">
            <v>17</v>
          </cell>
          <cell r="F411">
            <v>0</v>
          </cell>
          <cell r="G411">
            <v>8</v>
          </cell>
          <cell r="H411">
            <v>2</v>
          </cell>
          <cell r="I411">
            <v>0</v>
          </cell>
          <cell r="J411">
            <v>0</v>
          </cell>
          <cell r="K411">
            <v>0</v>
          </cell>
          <cell r="L411">
            <v>0</v>
          </cell>
          <cell r="M411">
            <v>6</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10</v>
          </cell>
          <cell r="AH411">
            <v>0</v>
          </cell>
          <cell r="AI411">
            <v>0</v>
          </cell>
          <cell r="AJ411">
            <v>0</v>
          </cell>
          <cell r="AK411">
            <v>0</v>
          </cell>
          <cell r="AL411">
            <v>0</v>
          </cell>
          <cell r="AM411">
            <v>0</v>
          </cell>
          <cell r="AN411">
            <v>0</v>
          </cell>
          <cell r="AO411">
            <v>0</v>
          </cell>
          <cell r="AP411">
            <v>0</v>
          </cell>
          <cell r="AQ411">
            <v>2</v>
          </cell>
          <cell r="AR411">
            <v>45</v>
          </cell>
        </row>
        <row r="412">
          <cell r="E412">
            <v>5</v>
          </cell>
          <cell r="F412">
            <v>0</v>
          </cell>
          <cell r="G412">
            <v>13</v>
          </cell>
          <cell r="H412">
            <v>2</v>
          </cell>
          <cell r="I412">
            <v>1</v>
          </cell>
          <cell r="J412">
            <v>0</v>
          </cell>
          <cell r="K412">
            <v>0</v>
          </cell>
          <cell r="L412">
            <v>0</v>
          </cell>
          <cell r="M412">
            <v>7</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2</v>
          </cell>
          <cell r="AH412">
            <v>0</v>
          </cell>
          <cell r="AI412">
            <v>0</v>
          </cell>
          <cell r="AJ412">
            <v>0</v>
          </cell>
          <cell r="AK412">
            <v>0</v>
          </cell>
          <cell r="AL412">
            <v>0</v>
          </cell>
          <cell r="AM412">
            <v>0</v>
          </cell>
          <cell r="AN412">
            <v>0</v>
          </cell>
          <cell r="AO412">
            <v>0</v>
          </cell>
          <cell r="AP412">
            <v>0</v>
          </cell>
          <cell r="AQ412">
            <v>1</v>
          </cell>
          <cell r="AR412">
            <v>31</v>
          </cell>
        </row>
        <row r="413">
          <cell r="E413">
            <v>8</v>
          </cell>
          <cell r="F413">
            <v>0</v>
          </cell>
          <cell r="G413">
            <v>2</v>
          </cell>
          <cell r="H413">
            <v>1</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3</v>
          </cell>
          <cell r="AH413">
            <v>0</v>
          </cell>
          <cell r="AI413">
            <v>0</v>
          </cell>
          <cell r="AJ413">
            <v>0</v>
          </cell>
          <cell r="AK413">
            <v>0</v>
          </cell>
          <cell r="AL413">
            <v>0</v>
          </cell>
          <cell r="AM413">
            <v>0</v>
          </cell>
          <cell r="AN413">
            <v>0</v>
          </cell>
          <cell r="AO413">
            <v>0</v>
          </cell>
          <cell r="AP413">
            <v>0</v>
          </cell>
          <cell r="AQ413">
            <v>0</v>
          </cell>
          <cell r="AR413">
            <v>14</v>
          </cell>
        </row>
        <row r="414">
          <cell r="E414">
            <v>5</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1</v>
          </cell>
          <cell r="AR414">
            <v>6</v>
          </cell>
        </row>
        <row r="415">
          <cell r="E415">
            <v>13</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2</v>
          </cell>
          <cell r="AR415">
            <v>15</v>
          </cell>
        </row>
        <row r="416">
          <cell r="E416">
            <v>11</v>
          </cell>
          <cell r="F416">
            <v>0</v>
          </cell>
          <cell r="G416">
            <v>1</v>
          </cell>
          <cell r="H416">
            <v>1</v>
          </cell>
          <cell r="I416">
            <v>0</v>
          </cell>
          <cell r="J416">
            <v>0</v>
          </cell>
          <cell r="K416">
            <v>0</v>
          </cell>
          <cell r="L416">
            <v>0</v>
          </cell>
          <cell r="M416">
            <v>15</v>
          </cell>
          <cell r="N416">
            <v>0</v>
          </cell>
          <cell r="O416">
            <v>0</v>
          </cell>
          <cell r="P416">
            <v>2</v>
          </cell>
          <cell r="Q416">
            <v>0</v>
          </cell>
          <cell r="R416">
            <v>0</v>
          </cell>
          <cell r="S416">
            <v>0</v>
          </cell>
          <cell r="T416">
            <v>0</v>
          </cell>
          <cell r="U416">
            <v>2</v>
          </cell>
          <cell r="V416">
            <v>0</v>
          </cell>
          <cell r="W416">
            <v>0</v>
          </cell>
          <cell r="X416">
            <v>0</v>
          </cell>
          <cell r="Y416">
            <v>0</v>
          </cell>
          <cell r="Z416">
            <v>0</v>
          </cell>
          <cell r="AA416">
            <v>0</v>
          </cell>
          <cell r="AB416">
            <v>0</v>
          </cell>
          <cell r="AC416">
            <v>0</v>
          </cell>
          <cell r="AD416">
            <v>0</v>
          </cell>
          <cell r="AE416">
            <v>0</v>
          </cell>
          <cell r="AF416">
            <v>0</v>
          </cell>
          <cell r="AG416">
            <v>1</v>
          </cell>
          <cell r="AH416">
            <v>0</v>
          </cell>
          <cell r="AI416">
            <v>0</v>
          </cell>
          <cell r="AJ416">
            <v>0</v>
          </cell>
          <cell r="AK416">
            <v>0</v>
          </cell>
          <cell r="AL416">
            <v>0</v>
          </cell>
          <cell r="AM416">
            <v>0</v>
          </cell>
          <cell r="AN416">
            <v>0</v>
          </cell>
          <cell r="AO416">
            <v>0</v>
          </cell>
          <cell r="AP416">
            <v>0</v>
          </cell>
          <cell r="AQ416">
            <v>3</v>
          </cell>
          <cell r="AR416">
            <v>36</v>
          </cell>
        </row>
        <row r="417">
          <cell r="E417">
            <v>1</v>
          </cell>
          <cell r="F417">
            <v>0</v>
          </cell>
          <cell r="G417">
            <v>2</v>
          </cell>
          <cell r="H417">
            <v>0</v>
          </cell>
          <cell r="I417">
            <v>0</v>
          </cell>
          <cell r="J417">
            <v>0</v>
          </cell>
          <cell r="K417">
            <v>0</v>
          </cell>
          <cell r="L417">
            <v>0</v>
          </cell>
          <cell r="M417">
            <v>1</v>
          </cell>
          <cell r="N417">
            <v>1</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5</v>
          </cell>
        </row>
        <row r="418">
          <cell r="E418">
            <v>19</v>
          </cell>
          <cell r="F418">
            <v>0</v>
          </cell>
          <cell r="G418">
            <v>16</v>
          </cell>
          <cell r="H418">
            <v>6</v>
          </cell>
          <cell r="I418">
            <v>0</v>
          </cell>
          <cell r="J418">
            <v>0</v>
          </cell>
          <cell r="K418">
            <v>0</v>
          </cell>
          <cell r="L418">
            <v>0</v>
          </cell>
          <cell r="M418">
            <v>0</v>
          </cell>
          <cell r="N418">
            <v>0</v>
          </cell>
          <cell r="O418">
            <v>0</v>
          </cell>
          <cell r="P418">
            <v>0</v>
          </cell>
          <cell r="Q418">
            <v>0</v>
          </cell>
          <cell r="R418">
            <v>0</v>
          </cell>
          <cell r="S418">
            <v>5</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7</v>
          </cell>
          <cell r="AH418">
            <v>0</v>
          </cell>
          <cell r="AI418">
            <v>0</v>
          </cell>
          <cell r="AJ418">
            <v>0</v>
          </cell>
          <cell r="AK418">
            <v>0</v>
          </cell>
          <cell r="AL418">
            <v>0</v>
          </cell>
          <cell r="AM418">
            <v>0</v>
          </cell>
          <cell r="AN418">
            <v>0</v>
          </cell>
          <cell r="AO418">
            <v>0</v>
          </cell>
          <cell r="AP418">
            <v>0</v>
          </cell>
          <cell r="AQ418">
            <v>0</v>
          </cell>
          <cell r="AR418">
            <v>53</v>
          </cell>
        </row>
        <row r="419">
          <cell r="E419">
            <v>7</v>
          </cell>
          <cell r="F419">
            <v>0</v>
          </cell>
          <cell r="G419">
            <v>47</v>
          </cell>
          <cell r="H419">
            <v>5</v>
          </cell>
          <cell r="I419">
            <v>0</v>
          </cell>
          <cell r="J419">
            <v>0</v>
          </cell>
          <cell r="K419">
            <v>0</v>
          </cell>
          <cell r="L419">
            <v>0</v>
          </cell>
          <cell r="M419">
            <v>0</v>
          </cell>
          <cell r="N419">
            <v>0</v>
          </cell>
          <cell r="O419">
            <v>0</v>
          </cell>
          <cell r="P419">
            <v>0</v>
          </cell>
          <cell r="Q419">
            <v>0</v>
          </cell>
          <cell r="R419">
            <v>0</v>
          </cell>
          <cell r="S419">
            <v>1</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6</v>
          </cell>
          <cell r="AH419">
            <v>0</v>
          </cell>
          <cell r="AI419">
            <v>0</v>
          </cell>
          <cell r="AJ419">
            <v>0</v>
          </cell>
          <cell r="AK419">
            <v>0</v>
          </cell>
          <cell r="AL419">
            <v>0</v>
          </cell>
          <cell r="AM419">
            <v>0</v>
          </cell>
          <cell r="AN419">
            <v>0</v>
          </cell>
          <cell r="AO419">
            <v>0</v>
          </cell>
          <cell r="AP419">
            <v>0</v>
          </cell>
          <cell r="AQ419">
            <v>0</v>
          </cell>
          <cell r="AR419">
            <v>66</v>
          </cell>
        </row>
        <row r="420">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5</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5</v>
          </cell>
        </row>
        <row r="421">
          <cell r="E421">
            <v>11</v>
          </cell>
          <cell r="F421">
            <v>0</v>
          </cell>
          <cell r="G421">
            <v>23</v>
          </cell>
          <cell r="H421">
            <v>14</v>
          </cell>
          <cell r="I421">
            <v>0</v>
          </cell>
          <cell r="J421">
            <v>0</v>
          </cell>
          <cell r="K421">
            <v>0</v>
          </cell>
          <cell r="L421">
            <v>0</v>
          </cell>
          <cell r="M421">
            <v>28</v>
          </cell>
          <cell r="N421">
            <v>0</v>
          </cell>
          <cell r="O421">
            <v>0</v>
          </cell>
          <cell r="P421">
            <v>3</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16</v>
          </cell>
          <cell r="AH421">
            <v>0</v>
          </cell>
          <cell r="AI421">
            <v>0</v>
          </cell>
          <cell r="AJ421">
            <v>0</v>
          </cell>
          <cell r="AK421">
            <v>0</v>
          </cell>
          <cell r="AL421">
            <v>0</v>
          </cell>
          <cell r="AM421">
            <v>0</v>
          </cell>
          <cell r="AN421">
            <v>0</v>
          </cell>
          <cell r="AO421">
            <v>0</v>
          </cell>
          <cell r="AP421">
            <v>0</v>
          </cell>
          <cell r="AQ421">
            <v>0</v>
          </cell>
          <cell r="AR421">
            <v>95</v>
          </cell>
        </row>
        <row r="422">
          <cell r="E422">
            <v>102</v>
          </cell>
          <cell r="F422">
            <v>3</v>
          </cell>
          <cell r="G422">
            <v>222</v>
          </cell>
          <cell r="H422">
            <v>51</v>
          </cell>
          <cell r="I422">
            <v>0</v>
          </cell>
          <cell r="J422">
            <v>0</v>
          </cell>
          <cell r="K422">
            <v>0</v>
          </cell>
          <cell r="L422">
            <v>0</v>
          </cell>
          <cell r="M422">
            <v>50</v>
          </cell>
          <cell r="N422">
            <v>1</v>
          </cell>
          <cell r="O422">
            <v>0</v>
          </cell>
          <cell r="P422">
            <v>1</v>
          </cell>
          <cell r="Q422">
            <v>0</v>
          </cell>
          <cell r="R422">
            <v>0</v>
          </cell>
          <cell r="S422">
            <v>4</v>
          </cell>
          <cell r="T422">
            <v>2</v>
          </cell>
          <cell r="U422">
            <v>0</v>
          </cell>
          <cell r="V422">
            <v>0</v>
          </cell>
          <cell r="W422">
            <v>0</v>
          </cell>
          <cell r="X422">
            <v>0</v>
          </cell>
          <cell r="Y422">
            <v>0</v>
          </cell>
          <cell r="Z422">
            <v>0</v>
          </cell>
          <cell r="AA422">
            <v>0</v>
          </cell>
          <cell r="AB422">
            <v>0</v>
          </cell>
          <cell r="AC422">
            <v>0</v>
          </cell>
          <cell r="AD422">
            <v>0</v>
          </cell>
          <cell r="AE422">
            <v>0</v>
          </cell>
          <cell r="AF422">
            <v>0</v>
          </cell>
          <cell r="AG422">
            <v>71</v>
          </cell>
          <cell r="AH422">
            <v>0</v>
          </cell>
          <cell r="AI422">
            <v>0</v>
          </cell>
          <cell r="AJ422">
            <v>0</v>
          </cell>
          <cell r="AK422">
            <v>0</v>
          </cell>
          <cell r="AL422">
            <v>0</v>
          </cell>
          <cell r="AM422">
            <v>0</v>
          </cell>
          <cell r="AN422">
            <v>0</v>
          </cell>
          <cell r="AO422">
            <v>0</v>
          </cell>
          <cell r="AP422">
            <v>0</v>
          </cell>
          <cell r="AQ422">
            <v>9</v>
          </cell>
          <cell r="AR422">
            <v>516</v>
          </cell>
        </row>
        <row r="423">
          <cell r="E423">
            <v>16</v>
          </cell>
          <cell r="F423">
            <v>0</v>
          </cell>
          <cell r="G423">
            <v>19</v>
          </cell>
          <cell r="H423">
            <v>3</v>
          </cell>
          <cell r="I423">
            <v>0</v>
          </cell>
          <cell r="J423">
            <v>0</v>
          </cell>
          <cell r="K423">
            <v>0</v>
          </cell>
          <cell r="L423">
            <v>0</v>
          </cell>
          <cell r="M423">
            <v>1</v>
          </cell>
          <cell r="N423">
            <v>0</v>
          </cell>
          <cell r="O423">
            <v>0</v>
          </cell>
          <cell r="P423">
            <v>0</v>
          </cell>
          <cell r="Q423">
            <v>0</v>
          </cell>
          <cell r="R423">
            <v>0</v>
          </cell>
          <cell r="S423">
            <v>2</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9</v>
          </cell>
          <cell r="AH423">
            <v>0</v>
          </cell>
          <cell r="AI423">
            <v>0</v>
          </cell>
          <cell r="AJ423">
            <v>0</v>
          </cell>
          <cell r="AK423">
            <v>0</v>
          </cell>
          <cell r="AL423">
            <v>0</v>
          </cell>
          <cell r="AM423">
            <v>0</v>
          </cell>
          <cell r="AN423">
            <v>0</v>
          </cell>
          <cell r="AO423">
            <v>0</v>
          </cell>
          <cell r="AP423">
            <v>0</v>
          </cell>
          <cell r="AQ423">
            <v>1</v>
          </cell>
          <cell r="AR423">
            <v>51</v>
          </cell>
        </row>
        <row r="424">
          <cell r="E424">
            <v>13</v>
          </cell>
          <cell r="F424">
            <v>0</v>
          </cell>
          <cell r="G424">
            <v>6</v>
          </cell>
          <cell r="H424">
            <v>6</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28</v>
          </cell>
          <cell r="AH424">
            <v>0</v>
          </cell>
          <cell r="AI424">
            <v>0</v>
          </cell>
          <cell r="AJ424">
            <v>0</v>
          </cell>
          <cell r="AK424">
            <v>0</v>
          </cell>
          <cell r="AL424">
            <v>0</v>
          </cell>
          <cell r="AM424">
            <v>0</v>
          </cell>
          <cell r="AN424">
            <v>0</v>
          </cell>
          <cell r="AO424">
            <v>0</v>
          </cell>
          <cell r="AP424">
            <v>0</v>
          </cell>
          <cell r="AQ424">
            <v>1</v>
          </cell>
          <cell r="AR424">
            <v>54</v>
          </cell>
        </row>
        <row r="425">
          <cell r="E425">
            <v>6</v>
          </cell>
          <cell r="F425">
            <v>0</v>
          </cell>
          <cell r="G425">
            <v>14</v>
          </cell>
          <cell r="H425">
            <v>4</v>
          </cell>
          <cell r="I425">
            <v>0</v>
          </cell>
          <cell r="J425">
            <v>0</v>
          </cell>
          <cell r="K425">
            <v>0</v>
          </cell>
          <cell r="L425">
            <v>0</v>
          </cell>
          <cell r="M425">
            <v>0</v>
          </cell>
          <cell r="N425">
            <v>0</v>
          </cell>
          <cell r="O425">
            <v>0</v>
          </cell>
          <cell r="P425">
            <v>0</v>
          </cell>
          <cell r="Q425">
            <v>0</v>
          </cell>
          <cell r="R425">
            <v>0</v>
          </cell>
          <cell r="S425">
            <v>0</v>
          </cell>
          <cell r="T425">
            <v>0</v>
          </cell>
          <cell r="U425">
            <v>1</v>
          </cell>
          <cell r="V425">
            <v>0</v>
          </cell>
          <cell r="W425">
            <v>0</v>
          </cell>
          <cell r="X425">
            <v>0</v>
          </cell>
          <cell r="Y425">
            <v>0</v>
          </cell>
          <cell r="Z425">
            <v>0</v>
          </cell>
          <cell r="AA425">
            <v>0</v>
          </cell>
          <cell r="AB425">
            <v>0</v>
          </cell>
          <cell r="AC425">
            <v>0</v>
          </cell>
          <cell r="AD425">
            <v>0</v>
          </cell>
          <cell r="AE425">
            <v>0</v>
          </cell>
          <cell r="AF425">
            <v>0</v>
          </cell>
          <cell r="AG425">
            <v>2</v>
          </cell>
          <cell r="AH425">
            <v>0</v>
          </cell>
          <cell r="AI425">
            <v>0</v>
          </cell>
          <cell r="AJ425">
            <v>0</v>
          </cell>
          <cell r="AK425">
            <v>0</v>
          </cell>
          <cell r="AL425">
            <v>0</v>
          </cell>
          <cell r="AM425">
            <v>0</v>
          </cell>
          <cell r="AN425">
            <v>0</v>
          </cell>
          <cell r="AO425">
            <v>0</v>
          </cell>
          <cell r="AP425">
            <v>0</v>
          </cell>
          <cell r="AQ425">
            <v>1</v>
          </cell>
          <cell r="AR425">
            <v>28</v>
          </cell>
        </row>
        <row r="426">
          <cell r="E426">
            <v>17</v>
          </cell>
          <cell r="F426">
            <v>0</v>
          </cell>
          <cell r="G426">
            <v>5</v>
          </cell>
          <cell r="H426">
            <v>1</v>
          </cell>
          <cell r="I426">
            <v>0</v>
          </cell>
          <cell r="J426">
            <v>0</v>
          </cell>
          <cell r="K426">
            <v>0</v>
          </cell>
          <cell r="L426">
            <v>0</v>
          </cell>
          <cell r="M426">
            <v>28</v>
          </cell>
          <cell r="N426">
            <v>1</v>
          </cell>
          <cell r="O426">
            <v>2</v>
          </cell>
          <cell r="P426">
            <v>22</v>
          </cell>
          <cell r="Q426">
            <v>0</v>
          </cell>
          <cell r="R426">
            <v>0</v>
          </cell>
          <cell r="S426">
            <v>1</v>
          </cell>
          <cell r="T426">
            <v>1</v>
          </cell>
          <cell r="U426">
            <v>1</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5</v>
          </cell>
          <cell r="AR426">
            <v>84</v>
          </cell>
        </row>
        <row r="427">
          <cell r="E427">
            <v>111</v>
          </cell>
          <cell r="F427">
            <v>6</v>
          </cell>
          <cell r="G427">
            <v>118</v>
          </cell>
          <cell r="H427">
            <v>46</v>
          </cell>
          <cell r="I427">
            <v>1</v>
          </cell>
          <cell r="J427">
            <v>24</v>
          </cell>
          <cell r="K427">
            <v>2</v>
          </cell>
          <cell r="L427">
            <v>0</v>
          </cell>
          <cell r="M427">
            <v>507</v>
          </cell>
          <cell r="N427">
            <v>11</v>
          </cell>
          <cell r="O427">
            <v>5</v>
          </cell>
          <cell r="P427">
            <v>10</v>
          </cell>
          <cell r="Q427">
            <v>0</v>
          </cell>
          <cell r="R427">
            <v>5</v>
          </cell>
          <cell r="S427">
            <v>15</v>
          </cell>
          <cell r="T427">
            <v>0</v>
          </cell>
          <cell r="U427">
            <v>25</v>
          </cell>
          <cell r="V427">
            <v>1</v>
          </cell>
          <cell r="W427">
            <v>0</v>
          </cell>
          <cell r="X427">
            <v>14</v>
          </cell>
          <cell r="Y427">
            <v>0</v>
          </cell>
          <cell r="Z427">
            <v>0</v>
          </cell>
          <cell r="AA427">
            <v>0</v>
          </cell>
          <cell r="AB427">
            <v>0</v>
          </cell>
          <cell r="AC427">
            <v>0</v>
          </cell>
          <cell r="AD427">
            <v>0</v>
          </cell>
          <cell r="AE427">
            <v>0</v>
          </cell>
          <cell r="AF427">
            <v>0</v>
          </cell>
          <cell r="AG427">
            <v>30</v>
          </cell>
          <cell r="AH427">
            <v>28</v>
          </cell>
          <cell r="AI427">
            <v>1</v>
          </cell>
          <cell r="AJ427">
            <v>0</v>
          </cell>
          <cell r="AK427">
            <v>1</v>
          </cell>
          <cell r="AL427">
            <v>0</v>
          </cell>
          <cell r="AM427">
            <v>0</v>
          </cell>
          <cell r="AN427">
            <v>0</v>
          </cell>
          <cell r="AO427">
            <v>0</v>
          </cell>
          <cell r="AP427">
            <v>0</v>
          </cell>
          <cell r="AQ427">
            <v>37</v>
          </cell>
          <cell r="AR427">
            <v>998</v>
          </cell>
        </row>
        <row r="428">
          <cell r="E428">
            <v>9</v>
          </cell>
          <cell r="F428">
            <v>0</v>
          </cell>
          <cell r="G428">
            <v>5</v>
          </cell>
          <cell r="H428">
            <v>6</v>
          </cell>
          <cell r="I428">
            <v>0</v>
          </cell>
          <cell r="J428">
            <v>6</v>
          </cell>
          <cell r="K428">
            <v>0</v>
          </cell>
          <cell r="L428">
            <v>0</v>
          </cell>
          <cell r="M428">
            <v>20</v>
          </cell>
          <cell r="N428">
            <v>0</v>
          </cell>
          <cell r="O428">
            <v>0</v>
          </cell>
          <cell r="P428">
            <v>2</v>
          </cell>
          <cell r="Q428">
            <v>0</v>
          </cell>
          <cell r="R428">
            <v>0</v>
          </cell>
          <cell r="S428">
            <v>4</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1</v>
          </cell>
          <cell r="AH428">
            <v>3</v>
          </cell>
          <cell r="AI428">
            <v>0</v>
          </cell>
          <cell r="AJ428">
            <v>2</v>
          </cell>
          <cell r="AK428">
            <v>0</v>
          </cell>
          <cell r="AL428">
            <v>0</v>
          </cell>
          <cell r="AM428">
            <v>0</v>
          </cell>
          <cell r="AN428">
            <v>0</v>
          </cell>
          <cell r="AO428">
            <v>0</v>
          </cell>
          <cell r="AP428">
            <v>0</v>
          </cell>
          <cell r="AQ428">
            <v>2</v>
          </cell>
          <cell r="AR428">
            <v>60</v>
          </cell>
        </row>
        <row r="429">
          <cell r="E429">
            <v>9</v>
          </cell>
          <cell r="F429">
            <v>2</v>
          </cell>
          <cell r="G429">
            <v>1</v>
          </cell>
          <cell r="H429">
            <v>5</v>
          </cell>
          <cell r="I429">
            <v>0</v>
          </cell>
          <cell r="J429">
            <v>1</v>
          </cell>
          <cell r="K429">
            <v>0</v>
          </cell>
          <cell r="L429">
            <v>0</v>
          </cell>
          <cell r="M429">
            <v>13</v>
          </cell>
          <cell r="N429">
            <v>1</v>
          </cell>
          <cell r="O429">
            <v>0</v>
          </cell>
          <cell r="P429">
            <v>0</v>
          </cell>
          <cell r="Q429">
            <v>0</v>
          </cell>
          <cell r="R429">
            <v>1</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1</v>
          </cell>
          <cell r="AH429">
            <v>2</v>
          </cell>
          <cell r="AI429">
            <v>0</v>
          </cell>
          <cell r="AJ429">
            <v>0</v>
          </cell>
          <cell r="AK429">
            <v>0</v>
          </cell>
          <cell r="AL429">
            <v>0</v>
          </cell>
          <cell r="AM429">
            <v>0</v>
          </cell>
          <cell r="AN429">
            <v>0</v>
          </cell>
          <cell r="AO429">
            <v>0</v>
          </cell>
          <cell r="AP429">
            <v>0</v>
          </cell>
          <cell r="AQ429">
            <v>3</v>
          </cell>
          <cell r="AR429">
            <v>39</v>
          </cell>
        </row>
        <row r="430">
          <cell r="E430">
            <v>0</v>
          </cell>
          <cell r="F430">
            <v>1</v>
          </cell>
          <cell r="G430">
            <v>1</v>
          </cell>
          <cell r="H430">
            <v>1</v>
          </cell>
          <cell r="I430">
            <v>0</v>
          </cell>
          <cell r="J430">
            <v>0</v>
          </cell>
          <cell r="K430">
            <v>0</v>
          </cell>
          <cell r="L430">
            <v>0</v>
          </cell>
          <cell r="M430">
            <v>6</v>
          </cell>
          <cell r="N430">
            <v>0</v>
          </cell>
          <cell r="O430">
            <v>0</v>
          </cell>
          <cell r="P430">
            <v>0</v>
          </cell>
          <cell r="Q430">
            <v>0</v>
          </cell>
          <cell r="R430">
            <v>2</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1</v>
          </cell>
          <cell r="AI430">
            <v>0</v>
          </cell>
          <cell r="AJ430">
            <v>0</v>
          </cell>
          <cell r="AK430">
            <v>0</v>
          </cell>
          <cell r="AL430">
            <v>0</v>
          </cell>
          <cell r="AM430">
            <v>0</v>
          </cell>
          <cell r="AN430">
            <v>0</v>
          </cell>
          <cell r="AO430">
            <v>0</v>
          </cell>
          <cell r="AP430">
            <v>0</v>
          </cell>
          <cell r="AQ430">
            <v>0</v>
          </cell>
          <cell r="AR430">
            <v>12</v>
          </cell>
        </row>
        <row r="431">
          <cell r="E431">
            <v>3</v>
          </cell>
          <cell r="F431">
            <v>0</v>
          </cell>
          <cell r="G431">
            <v>6</v>
          </cell>
          <cell r="H431">
            <v>0</v>
          </cell>
          <cell r="I431">
            <v>0</v>
          </cell>
          <cell r="J431">
            <v>1</v>
          </cell>
          <cell r="K431">
            <v>0</v>
          </cell>
          <cell r="L431">
            <v>0</v>
          </cell>
          <cell r="M431">
            <v>6</v>
          </cell>
          <cell r="N431">
            <v>0</v>
          </cell>
          <cell r="O431">
            <v>0</v>
          </cell>
          <cell r="P431">
            <v>0</v>
          </cell>
          <cell r="Q431">
            <v>0</v>
          </cell>
          <cell r="R431">
            <v>0</v>
          </cell>
          <cell r="S431">
            <v>1</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3</v>
          </cell>
          <cell r="AR431">
            <v>20</v>
          </cell>
        </row>
        <row r="432">
          <cell r="E432">
            <v>1</v>
          </cell>
          <cell r="F432">
            <v>0</v>
          </cell>
          <cell r="G432">
            <v>1</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2</v>
          </cell>
        </row>
        <row r="433">
          <cell r="E433">
            <v>0</v>
          </cell>
          <cell r="F433">
            <v>0</v>
          </cell>
          <cell r="G433">
            <v>1</v>
          </cell>
          <cell r="H433">
            <v>0</v>
          </cell>
          <cell r="I433">
            <v>0</v>
          </cell>
          <cell r="J433">
            <v>0</v>
          </cell>
          <cell r="K433">
            <v>0</v>
          </cell>
          <cell r="L433">
            <v>0</v>
          </cell>
          <cell r="M433">
            <v>1</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2</v>
          </cell>
        </row>
        <row r="434">
          <cell r="E434">
            <v>1</v>
          </cell>
          <cell r="F434">
            <v>0</v>
          </cell>
          <cell r="G434">
            <v>0</v>
          </cell>
          <cell r="H434">
            <v>0</v>
          </cell>
          <cell r="I434">
            <v>0</v>
          </cell>
          <cell r="J434">
            <v>0</v>
          </cell>
          <cell r="K434">
            <v>0</v>
          </cell>
          <cell r="L434">
            <v>0</v>
          </cell>
          <cell r="M434">
            <v>0</v>
          </cell>
          <cell r="N434">
            <v>0</v>
          </cell>
          <cell r="O434">
            <v>0</v>
          </cell>
          <cell r="P434">
            <v>0</v>
          </cell>
          <cell r="Q434">
            <v>0</v>
          </cell>
          <cell r="R434">
            <v>0</v>
          </cell>
          <cell r="S434">
            <v>6</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1</v>
          </cell>
          <cell r="AR434">
            <v>8</v>
          </cell>
        </row>
        <row r="435">
          <cell r="E435">
            <v>1</v>
          </cell>
          <cell r="F435">
            <v>2</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3</v>
          </cell>
        </row>
        <row r="436">
          <cell r="E436">
            <v>1</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1</v>
          </cell>
        </row>
        <row r="437">
          <cell r="E437">
            <v>49</v>
          </cell>
          <cell r="F437">
            <v>2</v>
          </cell>
          <cell r="G437">
            <v>49</v>
          </cell>
          <cell r="H437">
            <v>8</v>
          </cell>
          <cell r="I437">
            <v>0</v>
          </cell>
          <cell r="J437">
            <v>0</v>
          </cell>
          <cell r="K437">
            <v>0</v>
          </cell>
          <cell r="L437">
            <v>1</v>
          </cell>
          <cell r="M437">
            <v>115</v>
          </cell>
          <cell r="N437">
            <v>12</v>
          </cell>
          <cell r="O437">
            <v>0</v>
          </cell>
          <cell r="P437">
            <v>16</v>
          </cell>
          <cell r="Q437">
            <v>1</v>
          </cell>
          <cell r="R437">
            <v>1</v>
          </cell>
          <cell r="S437">
            <v>12</v>
          </cell>
          <cell r="T437">
            <v>1</v>
          </cell>
          <cell r="U437">
            <v>22</v>
          </cell>
          <cell r="V437">
            <v>1</v>
          </cell>
          <cell r="W437">
            <v>1</v>
          </cell>
          <cell r="X437">
            <v>0</v>
          </cell>
          <cell r="Y437">
            <v>0</v>
          </cell>
          <cell r="Z437">
            <v>0</v>
          </cell>
          <cell r="AA437">
            <v>0</v>
          </cell>
          <cell r="AB437">
            <v>0</v>
          </cell>
          <cell r="AC437">
            <v>0</v>
          </cell>
          <cell r="AD437">
            <v>0</v>
          </cell>
          <cell r="AE437">
            <v>0</v>
          </cell>
          <cell r="AF437">
            <v>0</v>
          </cell>
          <cell r="AG437">
            <v>3</v>
          </cell>
          <cell r="AH437">
            <v>1</v>
          </cell>
          <cell r="AI437">
            <v>1</v>
          </cell>
          <cell r="AJ437">
            <v>0</v>
          </cell>
          <cell r="AK437">
            <v>0</v>
          </cell>
          <cell r="AL437">
            <v>0</v>
          </cell>
          <cell r="AM437">
            <v>0</v>
          </cell>
          <cell r="AN437">
            <v>0</v>
          </cell>
          <cell r="AO437">
            <v>0</v>
          </cell>
          <cell r="AP437">
            <v>0</v>
          </cell>
          <cell r="AQ437">
            <v>15</v>
          </cell>
          <cell r="AR437">
            <v>311</v>
          </cell>
        </row>
        <row r="438">
          <cell r="E438">
            <v>3</v>
          </cell>
          <cell r="F438">
            <v>0</v>
          </cell>
          <cell r="G438">
            <v>0</v>
          </cell>
          <cell r="H438">
            <v>1</v>
          </cell>
          <cell r="I438">
            <v>0</v>
          </cell>
          <cell r="J438">
            <v>0</v>
          </cell>
          <cell r="K438">
            <v>0</v>
          </cell>
          <cell r="L438">
            <v>0</v>
          </cell>
          <cell r="M438">
            <v>5</v>
          </cell>
          <cell r="N438">
            <v>0</v>
          </cell>
          <cell r="O438">
            <v>0</v>
          </cell>
          <cell r="P438">
            <v>1</v>
          </cell>
          <cell r="Q438">
            <v>0</v>
          </cell>
          <cell r="R438">
            <v>0</v>
          </cell>
          <cell r="S438">
            <v>1</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11</v>
          </cell>
        </row>
        <row r="439">
          <cell r="E439">
            <v>11</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11</v>
          </cell>
        </row>
        <row r="440">
          <cell r="E440">
            <v>4</v>
          </cell>
          <cell r="F440">
            <v>0</v>
          </cell>
          <cell r="G440">
            <v>3</v>
          </cell>
          <cell r="H440">
            <v>0</v>
          </cell>
          <cell r="I440">
            <v>0</v>
          </cell>
          <cell r="J440">
            <v>0</v>
          </cell>
          <cell r="K440">
            <v>0</v>
          </cell>
          <cell r="L440">
            <v>0</v>
          </cell>
          <cell r="M440">
            <v>0</v>
          </cell>
          <cell r="N440">
            <v>0</v>
          </cell>
          <cell r="O440">
            <v>0</v>
          </cell>
          <cell r="P440">
            <v>0</v>
          </cell>
          <cell r="Q440">
            <v>0</v>
          </cell>
          <cell r="R440">
            <v>0</v>
          </cell>
          <cell r="S440">
            <v>3</v>
          </cell>
          <cell r="T440">
            <v>0</v>
          </cell>
          <cell r="U440">
            <v>2</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1</v>
          </cell>
          <cell r="AR440">
            <v>13</v>
          </cell>
        </row>
        <row r="441">
          <cell r="E441">
            <v>2</v>
          </cell>
          <cell r="F441">
            <v>2</v>
          </cell>
          <cell r="G441">
            <v>0</v>
          </cell>
          <cell r="H441">
            <v>0</v>
          </cell>
          <cell r="I441">
            <v>0</v>
          </cell>
          <cell r="J441">
            <v>0</v>
          </cell>
          <cell r="K441">
            <v>0</v>
          </cell>
          <cell r="L441">
            <v>0</v>
          </cell>
          <cell r="M441">
            <v>0</v>
          </cell>
          <cell r="N441">
            <v>0</v>
          </cell>
          <cell r="O441">
            <v>0</v>
          </cell>
          <cell r="P441">
            <v>0</v>
          </cell>
          <cell r="Q441">
            <v>0</v>
          </cell>
          <cell r="R441">
            <v>0</v>
          </cell>
          <cell r="S441">
            <v>3</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1</v>
          </cell>
          <cell r="AR441">
            <v>8</v>
          </cell>
        </row>
        <row r="442">
          <cell r="E442">
            <v>7</v>
          </cell>
          <cell r="F442">
            <v>0</v>
          </cell>
          <cell r="G442">
            <v>2</v>
          </cell>
          <cell r="H442">
            <v>4</v>
          </cell>
          <cell r="I442">
            <v>0</v>
          </cell>
          <cell r="J442">
            <v>0</v>
          </cell>
          <cell r="K442">
            <v>0</v>
          </cell>
          <cell r="L442">
            <v>0</v>
          </cell>
          <cell r="M442">
            <v>3</v>
          </cell>
          <cell r="N442">
            <v>0</v>
          </cell>
          <cell r="O442">
            <v>0</v>
          </cell>
          <cell r="P442">
            <v>0</v>
          </cell>
          <cell r="Q442">
            <v>0</v>
          </cell>
          <cell r="R442">
            <v>0</v>
          </cell>
          <cell r="S442">
            <v>1</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2</v>
          </cell>
          <cell r="AR442">
            <v>19</v>
          </cell>
        </row>
        <row r="443">
          <cell r="E443">
            <v>14</v>
          </cell>
          <cell r="F443">
            <v>0</v>
          </cell>
          <cell r="G443">
            <v>4</v>
          </cell>
          <cell r="H443">
            <v>4</v>
          </cell>
          <cell r="I443">
            <v>0</v>
          </cell>
          <cell r="J443">
            <v>0</v>
          </cell>
          <cell r="K443">
            <v>0</v>
          </cell>
          <cell r="L443">
            <v>0</v>
          </cell>
          <cell r="M443">
            <v>1</v>
          </cell>
          <cell r="N443">
            <v>0</v>
          </cell>
          <cell r="O443">
            <v>0</v>
          </cell>
          <cell r="P443">
            <v>1</v>
          </cell>
          <cell r="Q443">
            <v>0</v>
          </cell>
          <cell r="R443">
            <v>1</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25</v>
          </cell>
        </row>
        <row r="444">
          <cell r="E444">
            <v>6</v>
          </cell>
          <cell r="F444">
            <v>0</v>
          </cell>
          <cell r="G444">
            <v>3</v>
          </cell>
          <cell r="H444">
            <v>2</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2</v>
          </cell>
          <cell r="AH444">
            <v>0</v>
          </cell>
          <cell r="AI444">
            <v>0</v>
          </cell>
          <cell r="AJ444">
            <v>0</v>
          </cell>
          <cell r="AK444">
            <v>0</v>
          </cell>
          <cell r="AL444">
            <v>0</v>
          </cell>
          <cell r="AM444">
            <v>0</v>
          </cell>
          <cell r="AN444">
            <v>0</v>
          </cell>
          <cell r="AO444">
            <v>0</v>
          </cell>
          <cell r="AP444">
            <v>0</v>
          </cell>
          <cell r="AQ444">
            <v>0</v>
          </cell>
          <cell r="AR444">
            <v>13</v>
          </cell>
        </row>
        <row r="445">
          <cell r="E445">
            <v>32</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1</v>
          </cell>
          <cell r="AR445">
            <v>33</v>
          </cell>
        </row>
        <row r="446">
          <cell r="E446">
            <v>37</v>
          </cell>
          <cell r="F446">
            <v>1</v>
          </cell>
          <cell r="G446">
            <v>31</v>
          </cell>
          <cell r="H446">
            <v>35</v>
          </cell>
          <cell r="I446">
            <v>1</v>
          </cell>
          <cell r="J446">
            <v>9</v>
          </cell>
          <cell r="K446">
            <v>1</v>
          </cell>
          <cell r="L446">
            <v>1</v>
          </cell>
          <cell r="M446">
            <v>175</v>
          </cell>
          <cell r="N446">
            <v>5</v>
          </cell>
          <cell r="O446">
            <v>9</v>
          </cell>
          <cell r="P446">
            <v>8</v>
          </cell>
          <cell r="Q446">
            <v>91</v>
          </cell>
          <cell r="R446">
            <v>2</v>
          </cell>
          <cell r="S446">
            <v>20</v>
          </cell>
          <cell r="T446">
            <v>55</v>
          </cell>
          <cell r="U446">
            <v>58</v>
          </cell>
          <cell r="V446">
            <v>0</v>
          </cell>
          <cell r="W446">
            <v>0</v>
          </cell>
          <cell r="X446">
            <v>0</v>
          </cell>
          <cell r="Y446">
            <v>0</v>
          </cell>
          <cell r="Z446">
            <v>0</v>
          </cell>
          <cell r="AA446">
            <v>0</v>
          </cell>
          <cell r="AB446">
            <v>0</v>
          </cell>
          <cell r="AC446">
            <v>0</v>
          </cell>
          <cell r="AD446">
            <v>0</v>
          </cell>
          <cell r="AE446">
            <v>0</v>
          </cell>
          <cell r="AF446">
            <v>0</v>
          </cell>
          <cell r="AG446">
            <v>13</v>
          </cell>
          <cell r="AH446">
            <v>5</v>
          </cell>
          <cell r="AI446">
            <v>1</v>
          </cell>
          <cell r="AJ446">
            <v>5</v>
          </cell>
          <cell r="AK446">
            <v>1</v>
          </cell>
          <cell r="AL446">
            <v>0</v>
          </cell>
          <cell r="AM446">
            <v>0</v>
          </cell>
          <cell r="AN446">
            <v>0</v>
          </cell>
          <cell r="AO446">
            <v>0</v>
          </cell>
          <cell r="AP446">
            <v>0</v>
          </cell>
          <cell r="AQ446">
            <v>52</v>
          </cell>
          <cell r="AR446">
            <v>616</v>
          </cell>
        </row>
        <row r="447">
          <cell r="E447">
            <v>10</v>
          </cell>
          <cell r="F447">
            <v>1</v>
          </cell>
          <cell r="G447">
            <v>10</v>
          </cell>
          <cell r="H447">
            <v>11</v>
          </cell>
          <cell r="I447">
            <v>0</v>
          </cell>
          <cell r="J447">
            <v>8</v>
          </cell>
          <cell r="K447">
            <v>0</v>
          </cell>
          <cell r="L447">
            <v>0</v>
          </cell>
          <cell r="M447">
            <v>45</v>
          </cell>
          <cell r="N447">
            <v>1</v>
          </cell>
          <cell r="O447">
            <v>11</v>
          </cell>
          <cell r="P447">
            <v>2</v>
          </cell>
          <cell r="Q447">
            <v>12</v>
          </cell>
          <cell r="R447">
            <v>0</v>
          </cell>
          <cell r="S447">
            <v>12</v>
          </cell>
          <cell r="T447">
            <v>13</v>
          </cell>
          <cell r="U447">
            <v>21</v>
          </cell>
          <cell r="V447">
            <v>0</v>
          </cell>
          <cell r="W447">
            <v>0</v>
          </cell>
          <cell r="X447">
            <v>0</v>
          </cell>
          <cell r="Y447">
            <v>0</v>
          </cell>
          <cell r="Z447">
            <v>1</v>
          </cell>
          <cell r="AA447">
            <v>0</v>
          </cell>
          <cell r="AB447">
            <v>0</v>
          </cell>
          <cell r="AC447">
            <v>0</v>
          </cell>
          <cell r="AD447">
            <v>0</v>
          </cell>
          <cell r="AE447">
            <v>0</v>
          </cell>
          <cell r="AF447">
            <v>0</v>
          </cell>
          <cell r="AG447">
            <v>5</v>
          </cell>
          <cell r="AH447">
            <v>6</v>
          </cell>
          <cell r="AI447">
            <v>0</v>
          </cell>
          <cell r="AJ447">
            <v>2</v>
          </cell>
          <cell r="AK447">
            <v>3</v>
          </cell>
          <cell r="AL447">
            <v>0</v>
          </cell>
          <cell r="AM447">
            <v>0</v>
          </cell>
          <cell r="AN447">
            <v>0</v>
          </cell>
          <cell r="AO447">
            <v>0</v>
          </cell>
          <cell r="AP447">
            <v>0</v>
          </cell>
          <cell r="AQ447">
            <v>11</v>
          </cell>
          <cell r="AR447">
            <v>185</v>
          </cell>
        </row>
        <row r="448">
          <cell r="E448">
            <v>19</v>
          </cell>
          <cell r="F448">
            <v>0</v>
          </cell>
          <cell r="G448">
            <v>4</v>
          </cell>
          <cell r="H448">
            <v>2</v>
          </cell>
          <cell r="I448">
            <v>0</v>
          </cell>
          <cell r="J448">
            <v>3</v>
          </cell>
          <cell r="K448">
            <v>0</v>
          </cell>
          <cell r="L448">
            <v>0</v>
          </cell>
          <cell r="M448">
            <v>78</v>
          </cell>
          <cell r="N448">
            <v>5</v>
          </cell>
          <cell r="O448">
            <v>0</v>
          </cell>
          <cell r="P448">
            <v>10</v>
          </cell>
          <cell r="Q448">
            <v>9</v>
          </cell>
          <cell r="R448">
            <v>7</v>
          </cell>
          <cell r="S448">
            <v>8</v>
          </cell>
          <cell r="T448">
            <v>2</v>
          </cell>
          <cell r="U448">
            <v>15</v>
          </cell>
          <cell r="V448">
            <v>0</v>
          </cell>
          <cell r="W448">
            <v>0</v>
          </cell>
          <cell r="X448">
            <v>0</v>
          </cell>
          <cell r="Y448">
            <v>0</v>
          </cell>
          <cell r="Z448">
            <v>0</v>
          </cell>
          <cell r="AA448">
            <v>0</v>
          </cell>
          <cell r="AB448">
            <v>0</v>
          </cell>
          <cell r="AC448">
            <v>0</v>
          </cell>
          <cell r="AD448">
            <v>0</v>
          </cell>
          <cell r="AE448">
            <v>0</v>
          </cell>
          <cell r="AF448">
            <v>0</v>
          </cell>
          <cell r="AG448">
            <v>4</v>
          </cell>
          <cell r="AH448">
            <v>6</v>
          </cell>
          <cell r="AI448">
            <v>0</v>
          </cell>
          <cell r="AJ448">
            <v>4</v>
          </cell>
          <cell r="AK448">
            <v>0</v>
          </cell>
          <cell r="AL448">
            <v>0</v>
          </cell>
          <cell r="AM448">
            <v>0</v>
          </cell>
          <cell r="AN448">
            <v>0</v>
          </cell>
          <cell r="AO448">
            <v>0</v>
          </cell>
          <cell r="AP448">
            <v>0</v>
          </cell>
          <cell r="AQ448">
            <v>18</v>
          </cell>
          <cell r="AR448">
            <v>194</v>
          </cell>
        </row>
        <row r="449">
          <cell r="E449">
            <v>0</v>
          </cell>
          <cell r="F449">
            <v>0</v>
          </cell>
          <cell r="G449">
            <v>0</v>
          </cell>
          <cell r="H449">
            <v>6</v>
          </cell>
          <cell r="I449">
            <v>0</v>
          </cell>
          <cell r="J449">
            <v>1</v>
          </cell>
          <cell r="K449">
            <v>0</v>
          </cell>
          <cell r="L449">
            <v>0</v>
          </cell>
          <cell r="M449">
            <v>6</v>
          </cell>
          <cell r="N449">
            <v>2</v>
          </cell>
          <cell r="O449">
            <v>0</v>
          </cell>
          <cell r="P449">
            <v>1</v>
          </cell>
          <cell r="Q449">
            <v>1</v>
          </cell>
          <cell r="R449">
            <v>0</v>
          </cell>
          <cell r="S449">
            <v>0</v>
          </cell>
          <cell r="T449">
            <v>8</v>
          </cell>
          <cell r="U449">
            <v>5</v>
          </cell>
          <cell r="V449">
            <v>0</v>
          </cell>
          <cell r="W449">
            <v>0</v>
          </cell>
          <cell r="X449">
            <v>0</v>
          </cell>
          <cell r="Y449">
            <v>0</v>
          </cell>
          <cell r="Z449">
            <v>0</v>
          </cell>
          <cell r="AA449">
            <v>0</v>
          </cell>
          <cell r="AB449">
            <v>0</v>
          </cell>
          <cell r="AC449">
            <v>0</v>
          </cell>
          <cell r="AD449">
            <v>0</v>
          </cell>
          <cell r="AE449">
            <v>0</v>
          </cell>
          <cell r="AF449">
            <v>0</v>
          </cell>
          <cell r="AG449">
            <v>1</v>
          </cell>
          <cell r="AH449">
            <v>0</v>
          </cell>
          <cell r="AI449">
            <v>0</v>
          </cell>
          <cell r="AJ449">
            <v>0</v>
          </cell>
          <cell r="AK449">
            <v>0</v>
          </cell>
          <cell r="AL449">
            <v>0</v>
          </cell>
          <cell r="AM449">
            <v>0</v>
          </cell>
          <cell r="AN449">
            <v>0</v>
          </cell>
          <cell r="AO449">
            <v>0</v>
          </cell>
          <cell r="AP449">
            <v>0</v>
          </cell>
          <cell r="AQ449">
            <v>2</v>
          </cell>
          <cell r="AR449">
            <v>33</v>
          </cell>
        </row>
        <row r="450">
          <cell r="E450">
            <v>4</v>
          </cell>
          <cell r="F450">
            <v>0</v>
          </cell>
          <cell r="G450">
            <v>31</v>
          </cell>
          <cell r="H450">
            <v>67</v>
          </cell>
          <cell r="I450">
            <v>7</v>
          </cell>
          <cell r="J450">
            <v>51</v>
          </cell>
          <cell r="K450">
            <v>1</v>
          </cell>
          <cell r="L450">
            <v>0</v>
          </cell>
          <cell r="M450">
            <v>187</v>
          </cell>
          <cell r="N450">
            <v>2</v>
          </cell>
          <cell r="O450">
            <v>3</v>
          </cell>
          <cell r="P450">
            <v>17</v>
          </cell>
          <cell r="Q450">
            <v>35</v>
          </cell>
          <cell r="R450">
            <v>1</v>
          </cell>
          <cell r="S450">
            <v>8</v>
          </cell>
          <cell r="T450">
            <v>23</v>
          </cell>
          <cell r="U450">
            <v>154</v>
          </cell>
          <cell r="V450">
            <v>0</v>
          </cell>
          <cell r="W450">
            <v>0</v>
          </cell>
          <cell r="X450">
            <v>0</v>
          </cell>
          <cell r="Y450">
            <v>0</v>
          </cell>
          <cell r="Z450">
            <v>0</v>
          </cell>
          <cell r="AA450">
            <v>0</v>
          </cell>
          <cell r="AB450">
            <v>0</v>
          </cell>
          <cell r="AC450">
            <v>0</v>
          </cell>
          <cell r="AD450">
            <v>0</v>
          </cell>
          <cell r="AE450">
            <v>0</v>
          </cell>
          <cell r="AF450">
            <v>0</v>
          </cell>
          <cell r="AG450">
            <v>28</v>
          </cell>
          <cell r="AH450">
            <v>37</v>
          </cell>
          <cell r="AI450">
            <v>3</v>
          </cell>
          <cell r="AJ450">
            <v>1</v>
          </cell>
          <cell r="AK450">
            <v>0</v>
          </cell>
          <cell r="AL450">
            <v>0</v>
          </cell>
          <cell r="AM450">
            <v>0</v>
          </cell>
          <cell r="AN450">
            <v>0</v>
          </cell>
          <cell r="AO450">
            <v>0</v>
          </cell>
          <cell r="AP450">
            <v>0</v>
          </cell>
          <cell r="AQ450">
            <v>41</v>
          </cell>
          <cell r="AR450">
            <v>701</v>
          </cell>
        </row>
        <row r="451">
          <cell r="E451">
            <v>0</v>
          </cell>
          <cell r="F451">
            <v>0</v>
          </cell>
          <cell r="G451">
            <v>6</v>
          </cell>
          <cell r="H451">
            <v>17</v>
          </cell>
          <cell r="I451">
            <v>0</v>
          </cell>
          <cell r="J451">
            <v>16</v>
          </cell>
          <cell r="K451">
            <v>0</v>
          </cell>
          <cell r="L451">
            <v>0</v>
          </cell>
          <cell r="M451">
            <v>69</v>
          </cell>
          <cell r="N451">
            <v>2</v>
          </cell>
          <cell r="O451">
            <v>3</v>
          </cell>
          <cell r="P451">
            <v>19</v>
          </cell>
          <cell r="Q451">
            <v>68</v>
          </cell>
          <cell r="R451">
            <v>0</v>
          </cell>
          <cell r="S451">
            <v>0</v>
          </cell>
          <cell r="T451">
            <v>41</v>
          </cell>
          <cell r="U451">
            <v>44</v>
          </cell>
          <cell r="V451">
            <v>0</v>
          </cell>
          <cell r="W451">
            <v>0</v>
          </cell>
          <cell r="X451">
            <v>0</v>
          </cell>
          <cell r="Y451">
            <v>0</v>
          </cell>
          <cell r="Z451">
            <v>0</v>
          </cell>
          <cell r="AA451">
            <v>0</v>
          </cell>
          <cell r="AB451">
            <v>0</v>
          </cell>
          <cell r="AC451">
            <v>0</v>
          </cell>
          <cell r="AD451">
            <v>0</v>
          </cell>
          <cell r="AE451">
            <v>0</v>
          </cell>
          <cell r="AF451">
            <v>0</v>
          </cell>
          <cell r="AG451">
            <v>11</v>
          </cell>
          <cell r="AH451">
            <v>14</v>
          </cell>
          <cell r="AI451">
            <v>0</v>
          </cell>
          <cell r="AJ451">
            <v>5</v>
          </cell>
          <cell r="AK451">
            <v>3</v>
          </cell>
          <cell r="AL451">
            <v>0</v>
          </cell>
          <cell r="AM451">
            <v>0</v>
          </cell>
          <cell r="AN451">
            <v>0</v>
          </cell>
          <cell r="AO451">
            <v>0</v>
          </cell>
          <cell r="AP451">
            <v>0</v>
          </cell>
          <cell r="AQ451">
            <v>4</v>
          </cell>
          <cell r="AR451">
            <v>322</v>
          </cell>
        </row>
        <row r="452">
          <cell r="E452">
            <v>3</v>
          </cell>
          <cell r="F452">
            <v>4</v>
          </cell>
          <cell r="G452">
            <v>16</v>
          </cell>
          <cell r="H452">
            <v>27</v>
          </cell>
          <cell r="I452">
            <v>2</v>
          </cell>
          <cell r="J452">
            <v>21</v>
          </cell>
          <cell r="K452">
            <v>1</v>
          </cell>
          <cell r="L452">
            <v>0</v>
          </cell>
          <cell r="M452">
            <v>205</v>
          </cell>
          <cell r="N452">
            <v>21</v>
          </cell>
          <cell r="O452">
            <v>13</v>
          </cell>
          <cell r="P452">
            <v>5</v>
          </cell>
          <cell r="Q452">
            <v>85</v>
          </cell>
          <cell r="R452">
            <v>0</v>
          </cell>
          <cell r="S452">
            <v>1</v>
          </cell>
          <cell r="T452">
            <v>45</v>
          </cell>
          <cell r="U452">
            <v>117</v>
          </cell>
          <cell r="V452">
            <v>0</v>
          </cell>
          <cell r="W452">
            <v>0</v>
          </cell>
          <cell r="X452">
            <v>0</v>
          </cell>
          <cell r="Y452">
            <v>0</v>
          </cell>
          <cell r="Z452">
            <v>0</v>
          </cell>
          <cell r="AA452">
            <v>0</v>
          </cell>
          <cell r="AB452">
            <v>0</v>
          </cell>
          <cell r="AC452">
            <v>0</v>
          </cell>
          <cell r="AD452">
            <v>0</v>
          </cell>
          <cell r="AE452">
            <v>0</v>
          </cell>
          <cell r="AF452">
            <v>0</v>
          </cell>
          <cell r="AG452">
            <v>19</v>
          </cell>
          <cell r="AH452">
            <v>18</v>
          </cell>
          <cell r="AI452">
            <v>1</v>
          </cell>
          <cell r="AJ452">
            <v>0</v>
          </cell>
          <cell r="AK452">
            <v>1</v>
          </cell>
          <cell r="AL452">
            <v>0</v>
          </cell>
          <cell r="AM452">
            <v>0</v>
          </cell>
          <cell r="AN452">
            <v>0</v>
          </cell>
          <cell r="AO452">
            <v>0</v>
          </cell>
          <cell r="AP452">
            <v>0</v>
          </cell>
          <cell r="AQ452">
            <v>31</v>
          </cell>
          <cell r="AR452">
            <v>636</v>
          </cell>
        </row>
        <row r="453">
          <cell r="E453">
            <v>22</v>
          </cell>
          <cell r="F453">
            <v>1</v>
          </cell>
          <cell r="G453">
            <v>51</v>
          </cell>
          <cell r="H453">
            <v>32</v>
          </cell>
          <cell r="I453">
            <v>1</v>
          </cell>
          <cell r="J453">
            <v>27</v>
          </cell>
          <cell r="K453">
            <v>0</v>
          </cell>
          <cell r="L453">
            <v>0</v>
          </cell>
          <cell r="M453">
            <v>1</v>
          </cell>
          <cell r="N453">
            <v>0</v>
          </cell>
          <cell r="O453">
            <v>39</v>
          </cell>
          <cell r="P453">
            <v>0</v>
          </cell>
          <cell r="Q453">
            <v>90</v>
          </cell>
          <cell r="R453">
            <v>0</v>
          </cell>
          <cell r="S453">
            <v>1</v>
          </cell>
          <cell r="T453">
            <v>70</v>
          </cell>
          <cell r="U453">
            <v>1</v>
          </cell>
          <cell r="V453">
            <v>0</v>
          </cell>
          <cell r="W453">
            <v>0</v>
          </cell>
          <cell r="X453">
            <v>0</v>
          </cell>
          <cell r="Y453">
            <v>0</v>
          </cell>
          <cell r="Z453">
            <v>0</v>
          </cell>
          <cell r="AA453">
            <v>0</v>
          </cell>
          <cell r="AB453">
            <v>0</v>
          </cell>
          <cell r="AC453">
            <v>0</v>
          </cell>
          <cell r="AD453">
            <v>0</v>
          </cell>
          <cell r="AE453">
            <v>0</v>
          </cell>
          <cell r="AF453">
            <v>0</v>
          </cell>
          <cell r="AG453">
            <v>11</v>
          </cell>
          <cell r="AH453">
            <v>18</v>
          </cell>
          <cell r="AI453">
            <v>0</v>
          </cell>
          <cell r="AJ453">
            <v>0</v>
          </cell>
          <cell r="AK453">
            <v>0</v>
          </cell>
          <cell r="AL453">
            <v>0</v>
          </cell>
          <cell r="AM453">
            <v>0</v>
          </cell>
          <cell r="AN453">
            <v>0</v>
          </cell>
          <cell r="AO453">
            <v>0</v>
          </cell>
          <cell r="AP453">
            <v>0</v>
          </cell>
          <cell r="AQ453">
            <v>13</v>
          </cell>
          <cell r="AR453">
            <v>378</v>
          </cell>
        </row>
        <row r="454">
          <cell r="E454">
            <v>6</v>
          </cell>
          <cell r="F454">
            <v>2</v>
          </cell>
          <cell r="G454">
            <v>0</v>
          </cell>
          <cell r="H454">
            <v>2</v>
          </cell>
          <cell r="I454">
            <v>0</v>
          </cell>
          <cell r="J454">
            <v>0</v>
          </cell>
          <cell r="K454">
            <v>0</v>
          </cell>
          <cell r="L454">
            <v>0</v>
          </cell>
          <cell r="M454">
            <v>0</v>
          </cell>
          <cell r="N454">
            <v>0</v>
          </cell>
          <cell r="O454">
            <v>2</v>
          </cell>
          <cell r="P454">
            <v>0</v>
          </cell>
          <cell r="Q454">
            <v>4</v>
          </cell>
          <cell r="R454">
            <v>0</v>
          </cell>
          <cell r="S454">
            <v>0</v>
          </cell>
          <cell r="T454">
            <v>7</v>
          </cell>
          <cell r="U454">
            <v>0</v>
          </cell>
          <cell r="V454">
            <v>0</v>
          </cell>
          <cell r="W454">
            <v>0</v>
          </cell>
          <cell r="X454">
            <v>0</v>
          </cell>
          <cell r="Y454">
            <v>0</v>
          </cell>
          <cell r="Z454">
            <v>0</v>
          </cell>
          <cell r="AA454">
            <v>0</v>
          </cell>
          <cell r="AB454">
            <v>0</v>
          </cell>
          <cell r="AC454">
            <v>0</v>
          </cell>
          <cell r="AD454">
            <v>0</v>
          </cell>
          <cell r="AE454">
            <v>0</v>
          </cell>
          <cell r="AF454">
            <v>0</v>
          </cell>
          <cell r="AG454">
            <v>2</v>
          </cell>
          <cell r="AH454">
            <v>1</v>
          </cell>
          <cell r="AI454">
            <v>0</v>
          </cell>
          <cell r="AJ454">
            <v>0</v>
          </cell>
          <cell r="AK454">
            <v>0</v>
          </cell>
          <cell r="AL454">
            <v>0</v>
          </cell>
          <cell r="AM454">
            <v>0</v>
          </cell>
          <cell r="AN454">
            <v>0</v>
          </cell>
          <cell r="AO454">
            <v>0</v>
          </cell>
          <cell r="AP454">
            <v>0</v>
          </cell>
          <cell r="AQ454">
            <v>1</v>
          </cell>
          <cell r="AR454">
            <v>27</v>
          </cell>
        </row>
        <row r="455">
          <cell r="E455">
            <v>1</v>
          </cell>
          <cell r="F455">
            <v>0</v>
          </cell>
          <cell r="G455">
            <v>1</v>
          </cell>
          <cell r="H455">
            <v>0</v>
          </cell>
          <cell r="I455">
            <v>0</v>
          </cell>
          <cell r="J455">
            <v>0</v>
          </cell>
          <cell r="K455">
            <v>0</v>
          </cell>
          <cell r="L455">
            <v>0</v>
          </cell>
          <cell r="M455">
            <v>1</v>
          </cell>
          <cell r="N455">
            <v>0</v>
          </cell>
          <cell r="O455">
            <v>0</v>
          </cell>
          <cell r="P455">
            <v>0</v>
          </cell>
          <cell r="Q455">
            <v>0</v>
          </cell>
          <cell r="R455">
            <v>0</v>
          </cell>
          <cell r="S455">
            <v>0</v>
          </cell>
          <cell r="T455">
            <v>2</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5</v>
          </cell>
        </row>
        <row r="456">
          <cell r="E456">
            <v>2</v>
          </cell>
          <cell r="F456">
            <v>0</v>
          </cell>
          <cell r="G456">
            <v>1</v>
          </cell>
          <cell r="H456">
            <v>7</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1</v>
          </cell>
          <cell r="AH456">
            <v>0</v>
          </cell>
          <cell r="AI456">
            <v>0</v>
          </cell>
          <cell r="AJ456">
            <v>0</v>
          </cell>
          <cell r="AK456">
            <v>0</v>
          </cell>
          <cell r="AL456">
            <v>0</v>
          </cell>
          <cell r="AM456">
            <v>0</v>
          </cell>
          <cell r="AN456">
            <v>0</v>
          </cell>
          <cell r="AO456">
            <v>0</v>
          </cell>
          <cell r="AP456">
            <v>0</v>
          </cell>
          <cell r="AQ456">
            <v>0</v>
          </cell>
          <cell r="AR456">
            <v>11</v>
          </cell>
        </row>
        <row r="457">
          <cell r="E457">
            <v>2</v>
          </cell>
          <cell r="F457">
            <v>0</v>
          </cell>
          <cell r="G457">
            <v>0</v>
          </cell>
          <cell r="H457">
            <v>0</v>
          </cell>
          <cell r="I457">
            <v>0</v>
          </cell>
          <cell r="J457">
            <v>0</v>
          </cell>
          <cell r="K457">
            <v>0</v>
          </cell>
          <cell r="L457">
            <v>0</v>
          </cell>
          <cell r="M457">
            <v>0</v>
          </cell>
          <cell r="N457">
            <v>0</v>
          </cell>
          <cell r="O457">
            <v>0</v>
          </cell>
          <cell r="P457">
            <v>0</v>
          </cell>
          <cell r="Q457">
            <v>0</v>
          </cell>
          <cell r="R457">
            <v>0</v>
          </cell>
          <cell r="S457">
            <v>1</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3</v>
          </cell>
        </row>
        <row r="458">
          <cell r="E458">
            <v>13</v>
          </cell>
          <cell r="F458">
            <v>0</v>
          </cell>
          <cell r="G458">
            <v>23</v>
          </cell>
          <cell r="H458">
            <v>3</v>
          </cell>
          <cell r="I458">
            <v>0</v>
          </cell>
          <cell r="J458">
            <v>1</v>
          </cell>
          <cell r="K458">
            <v>0</v>
          </cell>
          <cell r="L458">
            <v>0</v>
          </cell>
          <cell r="M458">
            <v>46</v>
          </cell>
          <cell r="N458">
            <v>2</v>
          </cell>
          <cell r="O458">
            <v>1</v>
          </cell>
          <cell r="P458">
            <v>3</v>
          </cell>
          <cell r="Q458">
            <v>14</v>
          </cell>
          <cell r="R458">
            <v>0</v>
          </cell>
          <cell r="S458">
            <v>5</v>
          </cell>
          <cell r="T458">
            <v>4</v>
          </cell>
          <cell r="U458">
            <v>17</v>
          </cell>
          <cell r="V458">
            <v>1</v>
          </cell>
          <cell r="W458">
            <v>0</v>
          </cell>
          <cell r="X458">
            <v>0</v>
          </cell>
          <cell r="Y458">
            <v>0</v>
          </cell>
          <cell r="Z458">
            <v>0</v>
          </cell>
          <cell r="AA458">
            <v>0</v>
          </cell>
          <cell r="AB458">
            <v>0</v>
          </cell>
          <cell r="AC458">
            <v>0</v>
          </cell>
          <cell r="AD458">
            <v>0</v>
          </cell>
          <cell r="AE458">
            <v>0</v>
          </cell>
          <cell r="AF458">
            <v>0</v>
          </cell>
          <cell r="AG458">
            <v>3</v>
          </cell>
          <cell r="AH458">
            <v>2</v>
          </cell>
          <cell r="AI458">
            <v>0</v>
          </cell>
          <cell r="AJ458">
            <v>2</v>
          </cell>
          <cell r="AK458">
            <v>6</v>
          </cell>
          <cell r="AL458">
            <v>0</v>
          </cell>
          <cell r="AM458">
            <v>0</v>
          </cell>
          <cell r="AN458">
            <v>0</v>
          </cell>
          <cell r="AO458">
            <v>0</v>
          </cell>
          <cell r="AP458">
            <v>0</v>
          </cell>
          <cell r="AQ458">
            <v>3</v>
          </cell>
          <cell r="AR458">
            <v>149</v>
          </cell>
        </row>
        <row r="459">
          <cell r="E459">
            <v>16</v>
          </cell>
          <cell r="F459">
            <v>0</v>
          </cell>
          <cell r="G459">
            <v>2</v>
          </cell>
          <cell r="H459">
            <v>0</v>
          </cell>
          <cell r="I459">
            <v>0</v>
          </cell>
          <cell r="J459">
            <v>0</v>
          </cell>
          <cell r="K459">
            <v>0</v>
          </cell>
          <cell r="L459">
            <v>0</v>
          </cell>
          <cell r="M459">
            <v>3</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21</v>
          </cell>
        </row>
        <row r="460">
          <cell r="E460">
            <v>68</v>
          </cell>
          <cell r="F460">
            <v>2</v>
          </cell>
          <cell r="G460">
            <v>58</v>
          </cell>
          <cell r="H460">
            <v>42</v>
          </cell>
          <cell r="I460">
            <v>0</v>
          </cell>
          <cell r="J460">
            <v>14</v>
          </cell>
          <cell r="K460">
            <v>0</v>
          </cell>
          <cell r="L460">
            <v>0</v>
          </cell>
          <cell r="M460">
            <v>183</v>
          </cell>
          <cell r="N460">
            <v>8</v>
          </cell>
          <cell r="O460">
            <v>6</v>
          </cell>
          <cell r="P460">
            <v>0</v>
          </cell>
          <cell r="Q460">
            <v>0</v>
          </cell>
          <cell r="R460">
            <v>0</v>
          </cell>
          <cell r="S460">
            <v>3</v>
          </cell>
          <cell r="T460">
            <v>0</v>
          </cell>
          <cell r="U460">
            <v>45</v>
          </cell>
          <cell r="V460">
            <v>5</v>
          </cell>
          <cell r="W460">
            <v>0</v>
          </cell>
          <cell r="X460">
            <v>0</v>
          </cell>
          <cell r="Y460">
            <v>0</v>
          </cell>
          <cell r="Z460">
            <v>0</v>
          </cell>
          <cell r="AA460">
            <v>0</v>
          </cell>
          <cell r="AB460">
            <v>0</v>
          </cell>
          <cell r="AC460">
            <v>3</v>
          </cell>
          <cell r="AD460">
            <v>0</v>
          </cell>
          <cell r="AE460">
            <v>0</v>
          </cell>
          <cell r="AF460">
            <v>0</v>
          </cell>
          <cell r="AG460">
            <v>28</v>
          </cell>
          <cell r="AH460">
            <v>16</v>
          </cell>
          <cell r="AI460">
            <v>1</v>
          </cell>
          <cell r="AJ460">
            <v>1</v>
          </cell>
          <cell r="AK460">
            <v>0</v>
          </cell>
          <cell r="AL460">
            <v>0</v>
          </cell>
          <cell r="AM460">
            <v>0</v>
          </cell>
          <cell r="AN460">
            <v>0</v>
          </cell>
          <cell r="AO460">
            <v>0</v>
          </cell>
          <cell r="AP460">
            <v>0</v>
          </cell>
          <cell r="AQ460">
            <v>31</v>
          </cell>
          <cell r="AR460">
            <v>514</v>
          </cell>
        </row>
        <row r="461">
          <cell r="E461">
            <v>0</v>
          </cell>
          <cell r="F461">
            <v>0</v>
          </cell>
          <cell r="G461">
            <v>0</v>
          </cell>
          <cell r="H461">
            <v>0</v>
          </cell>
          <cell r="I461">
            <v>0</v>
          </cell>
          <cell r="J461">
            <v>0</v>
          </cell>
          <cell r="K461">
            <v>0</v>
          </cell>
          <cell r="L461">
            <v>0</v>
          </cell>
          <cell r="M461">
            <v>2</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2</v>
          </cell>
        </row>
        <row r="462">
          <cell r="E462">
            <v>0</v>
          </cell>
          <cell r="F462">
            <v>0</v>
          </cell>
          <cell r="G462">
            <v>0</v>
          </cell>
          <cell r="H462">
            <v>0</v>
          </cell>
          <cell r="I462">
            <v>0</v>
          </cell>
          <cell r="J462">
            <v>0</v>
          </cell>
          <cell r="K462">
            <v>0</v>
          </cell>
          <cell r="L462">
            <v>0</v>
          </cell>
          <cell r="M462">
            <v>1</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1</v>
          </cell>
        </row>
        <row r="463">
          <cell r="E463">
            <v>7</v>
          </cell>
          <cell r="F463">
            <v>0</v>
          </cell>
          <cell r="G463">
            <v>5</v>
          </cell>
          <cell r="H463">
            <v>2</v>
          </cell>
          <cell r="I463">
            <v>0</v>
          </cell>
          <cell r="J463">
            <v>0</v>
          </cell>
          <cell r="K463">
            <v>0</v>
          </cell>
          <cell r="L463">
            <v>1</v>
          </cell>
          <cell r="M463">
            <v>17</v>
          </cell>
          <cell r="N463">
            <v>0</v>
          </cell>
          <cell r="O463">
            <v>0</v>
          </cell>
          <cell r="P463">
            <v>0</v>
          </cell>
          <cell r="Q463">
            <v>0</v>
          </cell>
          <cell r="R463">
            <v>0</v>
          </cell>
          <cell r="S463">
            <v>0</v>
          </cell>
          <cell r="T463">
            <v>0</v>
          </cell>
          <cell r="U463">
            <v>2</v>
          </cell>
          <cell r="V463">
            <v>0</v>
          </cell>
          <cell r="W463">
            <v>0</v>
          </cell>
          <cell r="X463">
            <v>0</v>
          </cell>
          <cell r="Y463">
            <v>0</v>
          </cell>
          <cell r="Z463">
            <v>0</v>
          </cell>
          <cell r="AA463">
            <v>0</v>
          </cell>
          <cell r="AB463">
            <v>0</v>
          </cell>
          <cell r="AC463">
            <v>0</v>
          </cell>
          <cell r="AD463">
            <v>0</v>
          </cell>
          <cell r="AE463">
            <v>0</v>
          </cell>
          <cell r="AF463">
            <v>0</v>
          </cell>
          <cell r="AG463">
            <v>0</v>
          </cell>
          <cell r="AH463">
            <v>1</v>
          </cell>
          <cell r="AI463">
            <v>0</v>
          </cell>
          <cell r="AJ463">
            <v>0</v>
          </cell>
          <cell r="AK463">
            <v>0</v>
          </cell>
          <cell r="AL463">
            <v>0</v>
          </cell>
          <cell r="AM463">
            <v>0</v>
          </cell>
          <cell r="AN463">
            <v>0</v>
          </cell>
          <cell r="AO463">
            <v>0</v>
          </cell>
          <cell r="AP463">
            <v>0</v>
          </cell>
          <cell r="AQ463">
            <v>1</v>
          </cell>
          <cell r="AR463">
            <v>36</v>
          </cell>
        </row>
        <row r="464">
          <cell r="E464">
            <v>3</v>
          </cell>
          <cell r="F464">
            <v>0</v>
          </cell>
          <cell r="G464">
            <v>1</v>
          </cell>
          <cell r="H464">
            <v>0</v>
          </cell>
          <cell r="I464">
            <v>0</v>
          </cell>
          <cell r="J464">
            <v>0</v>
          </cell>
          <cell r="K464">
            <v>0</v>
          </cell>
          <cell r="L464">
            <v>0</v>
          </cell>
          <cell r="M464">
            <v>4</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1</v>
          </cell>
          <cell r="AI464">
            <v>0</v>
          </cell>
          <cell r="AJ464">
            <v>0</v>
          </cell>
          <cell r="AK464">
            <v>0</v>
          </cell>
          <cell r="AL464">
            <v>0</v>
          </cell>
          <cell r="AM464">
            <v>0</v>
          </cell>
          <cell r="AN464">
            <v>0</v>
          </cell>
          <cell r="AO464">
            <v>0</v>
          </cell>
          <cell r="AP464">
            <v>0</v>
          </cell>
          <cell r="AQ464">
            <v>1</v>
          </cell>
          <cell r="AR464">
            <v>10</v>
          </cell>
        </row>
        <row r="465">
          <cell r="E465">
            <v>23</v>
          </cell>
          <cell r="F465">
            <v>0</v>
          </cell>
          <cell r="G465">
            <v>20</v>
          </cell>
          <cell r="H465">
            <v>30</v>
          </cell>
          <cell r="I465">
            <v>1</v>
          </cell>
          <cell r="J465">
            <v>10</v>
          </cell>
          <cell r="K465">
            <v>0</v>
          </cell>
          <cell r="L465">
            <v>0</v>
          </cell>
          <cell r="M465">
            <v>36</v>
          </cell>
          <cell r="N465">
            <v>5</v>
          </cell>
          <cell r="O465">
            <v>5</v>
          </cell>
          <cell r="P465">
            <v>0</v>
          </cell>
          <cell r="Q465">
            <v>0</v>
          </cell>
          <cell r="R465">
            <v>0</v>
          </cell>
          <cell r="S465">
            <v>0</v>
          </cell>
          <cell r="T465">
            <v>0</v>
          </cell>
          <cell r="U465">
            <v>19</v>
          </cell>
          <cell r="V465">
            <v>2</v>
          </cell>
          <cell r="W465">
            <v>0</v>
          </cell>
          <cell r="X465">
            <v>0</v>
          </cell>
          <cell r="Y465">
            <v>0</v>
          </cell>
          <cell r="Z465">
            <v>0</v>
          </cell>
          <cell r="AA465">
            <v>0</v>
          </cell>
          <cell r="AB465">
            <v>0</v>
          </cell>
          <cell r="AC465">
            <v>0</v>
          </cell>
          <cell r="AD465">
            <v>0</v>
          </cell>
          <cell r="AE465">
            <v>0</v>
          </cell>
          <cell r="AF465">
            <v>0</v>
          </cell>
          <cell r="AG465">
            <v>5</v>
          </cell>
          <cell r="AH465">
            <v>2</v>
          </cell>
          <cell r="AI465">
            <v>0</v>
          </cell>
          <cell r="AJ465">
            <v>7</v>
          </cell>
          <cell r="AK465">
            <v>0</v>
          </cell>
          <cell r="AL465">
            <v>0</v>
          </cell>
          <cell r="AM465">
            <v>0</v>
          </cell>
          <cell r="AN465">
            <v>0</v>
          </cell>
          <cell r="AO465">
            <v>0</v>
          </cell>
          <cell r="AP465">
            <v>0</v>
          </cell>
          <cell r="AQ465">
            <v>9</v>
          </cell>
          <cell r="AR465">
            <v>174</v>
          </cell>
        </row>
        <row r="466">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1</v>
          </cell>
          <cell r="AR466">
            <v>1</v>
          </cell>
        </row>
        <row r="467">
          <cell r="E467">
            <v>266</v>
          </cell>
          <cell r="F467">
            <v>3</v>
          </cell>
          <cell r="G467">
            <v>222</v>
          </cell>
          <cell r="H467">
            <v>82</v>
          </cell>
          <cell r="I467">
            <v>9</v>
          </cell>
          <cell r="J467">
            <v>0</v>
          </cell>
          <cell r="K467">
            <v>2</v>
          </cell>
          <cell r="L467">
            <v>0</v>
          </cell>
          <cell r="M467">
            <v>868</v>
          </cell>
          <cell r="N467">
            <v>66</v>
          </cell>
          <cell r="O467">
            <v>54</v>
          </cell>
          <cell r="P467">
            <v>1</v>
          </cell>
          <cell r="Q467">
            <v>0</v>
          </cell>
          <cell r="R467">
            <v>0</v>
          </cell>
          <cell r="S467">
            <v>0</v>
          </cell>
          <cell r="T467">
            <v>0</v>
          </cell>
          <cell r="U467">
            <v>348</v>
          </cell>
          <cell r="V467">
            <v>19</v>
          </cell>
          <cell r="W467">
            <v>0</v>
          </cell>
          <cell r="X467">
            <v>0</v>
          </cell>
          <cell r="Y467">
            <v>0</v>
          </cell>
          <cell r="Z467">
            <v>0</v>
          </cell>
          <cell r="AA467">
            <v>0</v>
          </cell>
          <cell r="AB467">
            <v>0</v>
          </cell>
          <cell r="AC467">
            <v>1</v>
          </cell>
          <cell r="AD467">
            <v>0</v>
          </cell>
          <cell r="AE467">
            <v>11</v>
          </cell>
          <cell r="AF467">
            <v>0</v>
          </cell>
          <cell r="AG467">
            <v>62</v>
          </cell>
          <cell r="AH467">
            <v>27</v>
          </cell>
          <cell r="AI467">
            <v>1</v>
          </cell>
          <cell r="AJ467">
            <v>1</v>
          </cell>
          <cell r="AK467">
            <v>0</v>
          </cell>
          <cell r="AL467">
            <v>0</v>
          </cell>
          <cell r="AM467">
            <v>0</v>
          </cell>
          <cell r="AN467">
            <v>0</v>
          </cell>
          <cell r="AO467">
            <v>0</v>
          </cell>
          <cell r="AP467">
            <v>0</v>
          </cell>
          <cell r="AQ467">
            <v>143</v>
          </cell>
          <cell r="AR467">
            <v>2186</v>
          </cell>
        </row>
        <row r="468">
          <cell r="E468">
            <v>14</v>
          </cell>
          <cell r="F468">
            <v>1</v>
          </cell>
          <cell r="G468">
            <v>2</v>
          </cell>
          <cell r="H468">
            <v>0</v>
          </cell>
          <cell r="I468">
            <v>0</v>
          </cell>
          <cell r="J468">
            <v>0</v>
          </cell>
          <cell r="K468">
            <v>0</v>
          </cell>
          <cell r="L468">
            <v>1</v>
          </cell>
          <cell r="M468">
            <v>1</v>
          </cell>
          <cell r="N468">
            <v>0</v>
          </cell>
          <cell r="O468">
            <v>1</v>
          </cell>
          <cell r="P468">
            <v>0</v>
          </cell>
          <cell r="Q468">
            <v>0</v>
          </cell>
          <cell r="R468">
            <v>0</v>
          </cell>
          <cell r="S468">
            <v>0</v>
          </cell>
          <cell r="T468">
            <v>0</v>
          </cell>
          <cell r="U468">
            <v>2</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4</v>
          </cell>
          <cell r="AR468">
            <v>26</v>
          </cell>
        </row>
        <row r="469">
          <cell r="E469">
            <v>6</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1</v>
          </cell>
          <cell r="AH469">
            <v>0</v>
          </cell>
          <cell r="AI469">
            <v>0</v>
          </cell>
          <cell r="AJ469">
            <v>0</v>
          </cell>
          <cell r="AK469">
            <v>0</v>
          </cell>
          <cell r="AL469">
            <v>0</v>
          </cell>
          <cell r="AM469">
            <v>0</v>
          </cell>
          <cell r="AN469">
            <v>0</v>
          </cell>
          <cell r="AO469">
            <v>0</v>
          </cell>
          <cell r="AP469">
            <v>0</v>
          </cell>
          <cell r="AQ469">
            <v>1</v>
          </cell>
          <cell r="AR469">
            <v>8</v>
          </cell>
        </row>
        <row r="470">
          <cell r="E470">
            <v>163</v>
          </cell>
          <cell r="F470">
            <v>5</v>
          </cell>
          <cell r="G470">
            <v>178</v>
          </cell>
          <cell r="H470">
            <v>70</v>
          </cell>
          <cell r="I470">
            <v>8</v>
          </cell>
          <cell r="J470">
            <v>0</v>
          </cell>
          <cell r="K470">
            <v>2</v>
          </cell>
          <cell r="L470">
            <v>1</v>
          </cell>
          <cell r="M470">
            <v>690</v>
          </cell>
          <cell r="N470">
            <v>53</v>
          </cell>
          <cell r="O470">
            <v>53</v>
          </cell>
          <cell r="P470">
            <v>0</v>
          </cell>
          <cell r="Q470">
            <v>0</v>
          </cell>
          <cell r="R470">
            <v>0</v>
          </cell>
          <cell r="S470">
            <v>8</v>
          </cell>
          <cell r="T470">
            <v>0</v>
          </cell>
          <cell r="U470">
            <v>301</v>
          </cell>
          <cell r="V470">
            <v>14</v>
          </cell>
          <cell r="W470">
            <v>0</v>
          </cell>
          <cell r="X470">
            <v>0</v>
          </cell>
          <cell r="Y470">
            <v>0</v>
          </cell>
          <cell r="Z470">
            <v>0</v>
          </cell>
          <cell r="AA470">
            <v>0</v>
          </cell>
          <cell r="AB470">
            <v>0</v>
          </cell>
          <cell r="AC470">
            <v>1</v>
          </cell>
          <cell r="AD470">
            <v>0</v>
          </cell>
          <cell r="AE470">
            <v>7</v>
          </cell>
          <cell r="AF470">
            <v>0</v>
          </cell>
          <cell r="AG470">
            <v>53</v>
          </cell>
          <cell r="AH470">
            <v>27</v>
          </cell>
          <cell r="AI470">
            <v>1</v>
          </cell>
          <cell r="AJ470">
            <v>0</v>
          </cell>
          <cell r="AK470">
            <v>0</v>
          </cell>
          <cell r="AL470">
            <v>0</v>
          </cell>
          <cell r="AM470">
            <v>0</v>
          </cell>
          <cell r="AN470">
            <v>0</v>
          </cell>
          <cell r="AO470">
            <v>0</v>
          </cell>
          <cell r="AP470">
            <v>0</v>
          </cell>
          <cell r="AQ470">
            <v>108</v>
          </cell>
          <cell r="AR470">
            <v>1743</v>
          </cell>
        </row>
        <row r="471">
          <cell r="E471">
            <v>9</v>
          </cell>
          <cell r="F471">
            <v>1</v>
          </cell>
          <cell r="G471">
            <v>3</v>
          </cell>
          <cell r="H471">
            <v>0</v>
          </cell>
          <cell r="I471">
            <v>0</v>
          </cell>
          <cell r="J471">
            <v>0</v>
          </cell>
          <cell r="K471">
            <v>0</v>
          </cell>
          <cell r="L471">
            <v>0</v>
          </cell>
          <cell r="M471">
            <v>1</v>
          </cell>
          <cell r="N471">
            <v>0</v>
          </cell>
          <cell r="O471">
            <v>0</v>
          </cell>
          <cell r="P471">
            <v>0</v>
          </cell>
          <cell r="Q471">
            <v>0</v>
          </cell>
          <cell r="R471">
            <v>0</v>
          </cell>
          <cell r="S471">
            <v>0</v>
          </cell>
          <cell r="T471">
            <v>0</v>
          </cell>
          <cell r="U471">
            <v>1</v>
          </cell>
          <cell r="V471">
            <v>1</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2</v>
          </cell>
          <cell r="AR471">
            <v>18</v>
          </cell>
        </row>
        <row r="472">
          <cell r="E472">
            <v>30</v>
          </cell>
          <cell r="F472">
            <v>1</v>
          </cell>
          <cell r="G472">
            <v>2</v>
          </cell>
          <cell r="H472">
            <v>0</v>
          </cell>
          <cell r="I472">
            <v>0</v>
          </cell>
          <cell r="J472">
            <v>0</v>
          </cell>
          <cell r="K472">
            <v>0</v>
          </cell>
          <cell r="L472">
            <v>0</v>
          </cell>
          <cell r="M472">
            <v>1</v>
          </cell>
          <cell r="N472">
            <v>1</v>
          </cell>
          <cell r="O472">
            <v>1</v>
          </cell>
          <cell r="P472">
            <v>0</v>
          </cell>
          <cell r="Q472">
            <v>0</v>
          </cell>
          <cell r="R472">
            <v>0</v>
          </cell>
          <cell r="S472">
            <v>7</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2</v>
          </cell>
          <cell r="AR472">
            <v>45</v>
          </cell>
        </row>
        <row r="473">
          <cell r="E473">
            <v>15</v>
          </cell>
          <cell r="F473">
            <v>0</v>
          </cell>
          <cell r="G473">
            <v>11</v>
          </cell>
          <cell r="H473">
            <v>3</v>
          </cell>
          <cell r="I473">
            <v>0</v>
          </cell>
          <cell r="J473">
            <v>0</v>
          </cell>
          <cell r="K473">
            <v>0</v>
          </cell>
          <cell r="L473">
            <v>0</v>
          </cell>
          <cell r="M473">
            <v>30</v>
          </cell>
          <cell r="N473">
            <v>1</v>
          </cell>
          <cell r="O473">
            <v>0</v>
          </cell>
          <cell r="P473">
            <v>2</v>
          </cell>
          <cell r="Q473">
            <v>0</v>
          </cell>
          <cell r="R473">
            <v>5</v>
          </cell>
          <cell r="S473">
            <v>12</v>
          </cell>
          <cell r="T473">
            <v>0</v>
          </cell>
          <cell r="U473">
            <v>7</v>
          </cell>
          <cell r="V473">
            <v>2</v>
          </cell>
          <cell r="W473">
            <v>0</v>
          </cell>
          <cell r="X473">
            <v>0</v>
          </cell>
          <cell r="Y473">
            <v>0</v>
          </cell>
          <cell r="Z473">
            <v>0</v>
          </cell>
          <cell r="AA473">
            <v>0</v>
          </cell>
          <cell r="AB473">
            <v>0</v>
          </cell>
          <cell r="AC473">
            <v>0</v>
          </cell>
          <cell r="AD473">
            <v>0</v>
          </cell>
          <cell r="AE473">
            <v>0</v>
          </cell>
          <cell r="AF473">
            <v>0</v>
          </cell>
          <cell r="AG473">
            <v>3</v>
          </cell>
          <cell r="AH473">
            <v>0</v>
          </cell>
          <cell r="AI473">
            <v>0</v>
          </cell>
          <cell r="AJ473">
            <v>0</v>
          </cell>
          <cell r="AK473">
            <v>0</v>
          </cell>
          <cell r="AL473">
            <v>0</v>
          </cell>
          <cell r="AM473">
            <v>0</v>
          </cell>
          <cell r="AN473">
            <v>0</v>
          </cell>
          <cell r="AO473">
            <v>0</v>
          </cell>
          <cell r="AP473">
            <v>0</v>
          </cell>
          <cell r="AQ473">
            <v>4</v>
          </cell>
          <cell r="AR473">
            <v>95</v>
          </cell>
        </row>
        <row r="474">
          <cell r="E474">
            <v>28</v>
          </cell>
          <cell r="F474">
            <v>0</v>
          </cell>
          <cell r="G474">
            <v>49</v>
          </cell>
          <cell r="H474">
            <v>1</v>
          </cell>
          <cell r="I474">
            <v>0</v>
          </cell>
          <cell r="J474">
            <v>0</v>
          </cell>
          <cell r="K474">
            <v>0</v>
          </cell>
          <cell r="L474">
            <v>0</v>
          </cell>
          <cell r="M474">
            <v>0</v>
          </cell>
          <cell r="N474">
            <v>0</v>
          </cell>
          <cell r="O474">
            <v>0</v>
          </cell>
          <cell r="P474">
            <v>0</v>
          </cell>
          <cell r="Q474">
            <v>0</v>
          </cell>
          <cell r="R474">
            <v>3</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4</v>
          </cell>
          <cell r="AR474">
            <v>85</v>
          </cell>
        </row>
        <row r="475">
          <cell r="E475">
            <v>14</v>
          </cell>
          <cell r="F475">
            <v>0</v>
          </cell>
          <cell r="G475">
            <v>9</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4</v>
          </cell>
          <cell r="AR475">
            <v>27</v>
          </cell>
        </row>
        <row r="476">
          <cell r="E476">
            <v>6</v>
          </cell>
          <cell r="F476">
            <v>1</v>
          </cell>
          <cell r="G476">
            <v>0</v>
          </cell>
          <cell r="H476">
            <v>0</v>
          </cell>
          <cell r="I476">
            <v>0</v>
          </cell>
          <cell r="J476">
            <v>0</v>
          </cell>
          <cell r="K476">
            <v>0</v>
          </cell>
          <cell r="L476">
            <v>0</v>
          </cell>
          <cell r="M476">
            <v>1</v>
          </cell>
          <cell r="N476">
            <v>0</v>
          </cell>
          <cell r="O476">
            <v>0</v>
          </cell>
          <cell r="P476">
            <v>0</v>
          </cell>
          <cell r="Q476">
            <v>0</v>
          </cell>
          <cell r="R476">
            <v>0</v>
          </cell>
          <cell r="S476">
            <v>0</v>
          </cell>
          <cell r="T476">
            <v>0</v>
          </cell>
          <cell r="U476">
            <v>1</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4</v>
          </cell>
          <cell r="AR476">
            <v>13</v>
          </cell>
        </row>
        <row r="477">
          <cell r="E477">
            <v>1</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1</v>
          </cell>
          <cell r="AR477">
            <v>2</v>
          </cell>
        </row>
        <row r="478">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1</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1</v>
          </cell>
        </row>
        <row r="479">
          <cell r="E479">
            <v>2698</v>
          </cell>
          <cell r="F479">
            <v>112</v>
          </cell>
          <cell r="G479">
            <v>2605</v>
          </cell>
          <cell r="H479">
            <v>1075</v>
          </cell>
          <cell r="I479">
            <v>67</v>
          </cell>
          <cell r="J479">
            <v>330</v>
          </cell>
          <cell r="K479">
            <v>42</v>
          </cell>
          <cell r="L479">
            <v>25</v>
          </cell>
          <cell r="M479">
            <v>8084</v>
          </cell>
          <cell r="N479">
            <v>388</v>
          </cell>
          <cell r="O479">
            <v>285</v>
          </cell>
          <cell r="P479">
            <v>577</v>
          </cell>
          <cell r="Q479">
            <v>493</v>
          </cell>
          <cell r="R479">
            <v>54</v>
          </cell>
          <cell r="S479">
            <v>571</v>
          </cell>
          <cell r="T479">
            <v>326</v>
          </cell>
          <cell r="U479">
            <v>3073</v>
          </cell>
          <cell r="V479">
            <v>64</v>
          </cell>
          <cell r="W479">
            <v>28</v>
          </cell>
          <cell r="X479">
            <v>14</v>
          </cell>
          <cell r="Y479">
            <v>0</v>
          </cell>
          <cell r="Z479">
            <v>17</v>
          </cell>
          <cell r="AA479">
            <v>1</v>
          </cell>
          <cell r="AB479">
            <v>7</v>
          </cell>
          <cell r="AC479">
            <v>7</v>
          </cell>
          <cell r="AD479">
            <v>0</v>
          </cell>
          <cell r="AE479">
            <v>20</v>
          </cell>
          <cell r="AF479">
            <v>0</v>
          </cell>
          <cell r="AG479">
            <v>616</v>
          </cell>
          <cell r="AH479">
            <v>326</v>
          </cell>
          <cell r="AI479">
            <v>34</v>
          </cell>
          <cell r="AJ479">
            <v>131</v>
          </cell>
          <cell r="AK479">
            <v>51</v>
          </cell>
          <cell r="AL479">
            <v>11</v>
          </cell>
          <cell r="AM479">
            <v>0</v>
          </cell>
          <cell r="AN479">
            <v>0</v>
          </cell>
          <cell r="AO479">
            <v>0</v>
          </cell>
          <cell r="AP479">
            <v>0</v>
          </cell>
          <cell r="AQ479">
            <v>1461</v>
          </cell>
          <cell r="AR479">
            <v>23593</v>
          </cell>
        </row>
        <row r="480">
          <cell r="E480">
            <v>255</v>
          </cell>
          <cell r="F480">
            <v>3</v>
          </cell>
          <cell r="G480">
            <v>273</v>
          </cell>
          <cell r="H480">
            <v>117</v>
          </cell>
          <cell r="I480">
            <v>2835</v>
          </cell>
          <cell r="J480">
            <v>206</v>
          </cell>
          <cell r="K480">
            <v>9</v>
          </cell>
          <cell r="L480">
            <v>5</v>
          </cell>
          <cell r="M480">
            <v>6</v>
          </cell>
          <cell r="N480">
            <v>3</v>
          </cell>
          <cell r="O480">
            <v>26</v>
          </cell>
          <cell r="P480">
            <v>18</v>
          </cell>
          <cell r="Q480">
            <v>31</v>
          </cell>
          <cell r="R480">
            <v>14</v>
          </cell>
          <cell r="S480">
            <v>133</v>
          </cell>
          <cell r="T480">
            <v>19</v>
          </cell>
          <cell r="U480">
            <v>10</v>
          </cell>
          <cell r="V480">
            <v>286</v>
          </cell>
          <cell r="W480">
            <v>3</v>
          </cell>
          <cell r="X480">
            <v>0</v>
          </cell>
          <cell r="Y480">
            <v>0</v>
          </cell>
          <cell r="Z480">
            <v>9</v>
          </cell>
          <cell r="AA480">
            <v>0</v>
          </cell>
          <cell r="AB480">
            <v>0</v>
          </cell>
          <cell r="AC480">
            <v>0</v>
          </cell>
          <cell r="AD480">
            <v>1</v>
          </cell>
          <cell r="AE480">
            <v>0</v>
          </cell>
          <cell r="AF480">
            <v>0</v>
          </cell>
          <cell r="AG480">
            <v>173</v>
          </cell>
          <cell r="AH480">
            <v>23</v>
          </cell>
          <cell r="AI480">
            <v>2</v>
          </cell>
          <cell r="AJ480">
            <v>53</v>
          </cell>
          <cell r="AK480">
            <v>11</v>
          </cell>
          <cell r="AL480">
            <v>1</v>
          </cell>
          <cell r="AM480">
            <v>0</v>
          </cell>
          <cell r="AN480">
            <v>0</v>
          </cell>
          <cell r="AO480">
            <v>0</v>
          </cell>
          <cell r="AP480">
            <v>0</v>
          </cell>
          <cell r="AQ480">
            <v>288</v>
          </cell>
          <cell r="AR480">
            <v>4813</v>
          </cell>
        </row>
        <row r="481">
          <cell r="E481">
            <v>15</v>
          </cell>
          <cell r="F481">
            <v>0</v>
          </cell>
          <cell r="G481">
            <v>0</v>
          </cell>
          <cell r="H481">
            <v>0</v>
          </cell>
          <cell r="I481">
            <v>1</v>
          </cell>
          <cell r="J481">
            <v>1</v>
          </cell>
          <cell r="K481">
            <v>0</v>
          </cell>
          <cell r="L481">
            <v>0</v>
          </cell>
          <cell r="M481">
            <v>0</v>
          </cell>
          <cell r="N481">
            <v>0</v>
          </cell>
          <cell r="O481">
            <v>0</v>
          </cell>
          <cell r="P481">
            <v>0</v>
          </cell>
          <cell r="Q481">
            <v>0</v>
          </cell>
          <cell r="R481">
            <v>0</v>
          </cell>
          <cell r="S481">
            <v>1</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1</v>
          </cell>
          <cell r="AH481">
            <v>0</v>
          </cell>
          <cell r="AI481">
            <v>0</v>
          </cell>
          <cell r="AJ481">
            <v>0</v>
          </cell>
          <cell r="AK481">
            <v>0</v>
          </cell>
          <cell r="AL481">
            <v>0</v>
          </cell>
          <cell r="AM481">
            <v>0</v>
          </cell>
          <cell r="AN481">
            <v>0</v>
          </cell>
          <cell r="AO481">
            <v>0</v>
          </cell>
          <cell r="AP481">
            <v>0</v>
          </cell>
          <cell r="AQ481">
            <v>0</v>
          </cell>
          <cell r="AR481">
            <v>19</v>
          </cell>
        </row>
        <row r="482">
          <cell r="E482">
            <v>26</v>
          </cell>
          <cell r="F482">
            <v>0</v>
          </cell>
          <cell r="G482">
            <v>0</v>
          </cell>
          <cell r="H482">
            <v>0</v>
          </cell>
          <cell r="I482">
            <v>3</v>
          </cell>
          <cell r="J482">
            <v>0</v>
          </cell>
          <cell r="K482">
            <v>0</v>
          </cell>
          <cell r="L482">
            <v>0</v>
          </cell>
          <cell r="M482">
            <v>0</v>
          </cell>
          <cell r="N482">
            <v>0</v>
          </cell>
          <cell r="O482">
            <v>0</v>
          </cell>
          <cell r="P482">
            <v>0</v>
          </cell>
          <cell r="Q482">
            <v>0</v>
          </cell>
          <cell r="R482">
            <v>0</v>
          </cell>
          <cell r="S482">
            <v>0</v>
          </cell>
          <cell r="T482">
            <v>0</v>
          </cell>
          <cell r="U482">
            <v>0</v>
          </cell>
          <cell r="V482">
            <v>1</v>
          </cell>
          <cell r="W482">
            <v>0</v>
          </cell>
          <cell r="X482">
            <v>0</v>
          </cell>
          <cell r="Y482">
            <v>0</v>
          </cell>
          <cell r="Z482">
            <v>0</v>
          </cell>
          <cell r="AA482">
            <v>0</v>
          </cell>
          <cell r="AB482">
            <v>0</v>
          </cell>
          <cell r="AC482">
            <v>0</v>
          </cell>
          <cell r="AD482">
            <v>0</v>
          </cell>
          <cell r="AE482">
            <v>0</v>
          </cell>
          <cell r="AF482">
            <v>0</v>
          </cell>
          <cell r="AG482">
            <v>1</v>
          </cell>
          <cell r="AH482">
            <v>0</v>
          </cell>
          <cell r="AI482">
            <v>0</v>
          </cell>
          <cell r="AJ482">
            <v>0</v>
          </cell>
          <cell r="AK482">
            <v>0</v>
          </cell>
          <cell r="AL482">
            <v>0</v>
          </cell>
          <cell r="AM482">
            <v>0</v>
          </cell>
          <cell r="AN482">
            <v>0</v>
          </cell>
          <cell r="AO482">
            <v>0</v>
          </cell>
          <cell r="AP482">
            <v>0</v>
          </cell>
          <cell r="AQ482">
            <v>1</v>
          </cell>
          <cell r="AR482">
            <v>32</v>
          </cell>
        </row>
        <row r="483">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E484">
            <v>4</v>
          </cell>
          <cell r="F484">
            <v>0</v>
          </cell>
          <cell r="G484">
            <v>0</v>
          </cell>
          <cell r="H484">
            <v>0</v>
          </cell>
          <cell r="I484">
            <v>5</v>
          </cell>
          <cell r="J484">
            <v>0</v>
          </cell>
          <cell r="K484">
            <v>0</v>
          </cell>
          <cell r="L484">
            <v>0</v>
          </cell>
          <cell r="M484">
            <v>0</v>
          </cell>
          <cell r="N484">
            <v>0</v>
          </cell>
          <cell r="O484">
            <v>0</v>
          </cell>
          <cell r="P484">
            <v>0</v>
          </cell>
          <cell r="Q484">
            <v>0</v>
          </cell>
          <cell r="R484">
            <v>0</v>
          </cell>
          <cell r="S484">
            <v>0</v>
          </cell>
          <cell r="T484">
            <v>0</v>
          </cell>
          <cell r="U484">
            <v>0</v>
          </cell>
          <cell r="V484">
            <v>5</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1</v>
          </cell>
          <cell r="AR484">
            <v>15</v>
          </cell>
        </row>
        <row r="485">
          <cell r="E485">
            <v>19</v>
          </cell>
          <cell r="F485">
            <v>0</v>
          </cell>
          <cell r="G485">
            <v>2</v>
          </cell>
          <cell r="H485">
            <v>4</v>
          </cell>
          <cell r="I485">
            <v>86</v>
          </cell>
          <cell r="J485">
            <v>15</v>
          </cell>
          <cell r="K485">
            <v>0</v>
          </cell>
          <cell r="L485">
            <v>0</v>
          </cell>
          <cell r="M485">
            <v>0</v>
          </cell>
          <cell r="N485">
            <v>0</v>
          </cell>
          <cell r="O485">
            <v>0</v>
          </cell>
          <cell r="P485">
            <v>0</v>
          </cell>
          <cell r="Q485">
            <v>0</v>
          </cell>
          <cell r="R485">
            <v>0</v>
          </cell>
          <cell r="S485">
            <v>11</v>
          </cell>
          <cell r="T485">
            <v>0</v>
          </cell>
          <cell r="U485">
            <v>0</v>
          </cell>
          <cell r="V485">
            <v>1</v>
          </cell>
          <cell r="W485">
            <v>0</v>
          </cell>
          <cell r="X485">
            <v>0</v>
          </cell>
          <cell r="Y485">
            <v>0</v>
          </cell>
          <cell r="Z485">
            <v>0</v>
          </cell>
          <cell r="AA485">
            <v>0</v>
          </cell>
          <cell r="AB485">
            <v>0</v>
          </cell>
          <cell r="AC485">
            <v>0</v>
          </cell>
          <cell r="AD485">
            <v>0</v>
          </cell>
          <cell r="AE485">
            <v>0</v>
          </cell>
          <cell r="AF485">
            <v>0</v>
          </cell>
          <cell r="AG485">
            <v>2</v>
          </cell>
          <cell r="AH485">
            <v>2</v>
          </cell>
          <cell r="AI485">
            <v>0</v>
          </cell>
          <cell r="AJ485">
            <v>0</v>
          </cell>
          <cell r="AK485">
            <v>0</v>
          </cell>
          <cell r="AL485">
            <v>0</v>
          </cell>
          <cell r="AM485">
            <v>0</v>
          </cell>
          <cell r="AN485">
            <v>0</v>
          </cell>
          <cell r="AO485">
            <v>0</v>
          </cell>
          <cell r="AP485">
            <v>0</v>
          </cell>
          <cell r="AQ485">
            <v>6</v>
          </cell>
          <cell r="AR485">
            <v>148</v>
          </cell>
        </row>
        <row r="486">
          <cell r="E486">
            <v>32</v>
          </cell>
          <cell r="F486">
            <v>0</v>
          </cell>
          <cell r="G486">
            <v>0</v>
          </cell>
          <cell r="H486">
            <v>1</v>
          </cell>
          <cell r="I486">
            <v>5</v>
          </cell>
          <cell r="J486">
            <v>1</v>
          </cell>
          <cell r="K486">
            <v>0</v>
          </cell>
          <cell r="L486">
            <v>0</v>
          </cell>
          <cell r="M486">
            <v>0</v>
          </cell>
          <cell r="N486">
            <v>0</v>
          </cell>
          <cell r="O486">
            <v>0</v>
          </cell>
          <cell r="P486">
            <v>0</v>
          </cell>
          <cell r="Q486">
            <v>0</v>
          </cell>
          <cell r="R486">
            <v>0</v>
          </cell>
          <cell r="S486">
            <v>3</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2</v>
          </cell>
          <cell r="AH486">
            <v>3</v>
          </cell>
          <cell r="AI486">
            <v>1</v>
          </cell>
          <cell r="AJ486">
            <v>1</v>
          </cell>
          <cell r="AK486">
            <v>0</v>
          </cell>
          <cell r="AL486">
            <v>0</v>
          </cell>
          <cell r="AM486">
            <v>0</v>
          </cell>
          <cell r="AN486">
            <v>0</v>
          </cell>
          <cell r="AO486">
            <v>0</v>
          </cell>
          <cell r="AP486">
            <v>0</v>
          </cell>
          <cell r="AQ486">
            <v>0</v>
          </cell>
          <cell r="AR486">
            <v>49</v>
          </cell>
        </row>
        <row r="487">
          <cell r="E487">
            <v>1</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1</v>
          </cell>
        </row>
        <row r="488">
          <cell r="E488">
            <v>11</v>
          </cell>
          <cell r="F488">
            <v>0</v>
          </cell>
          <cell r="G488">
            <v>1</v>
          </cell>
          <cell r="H488">
            <v>7</v>
          </cell>
          <cell r="I488">
            <v>44</v>
          </cell>
          <cell r="J488">
            <v>5</v>
          </cell>
          <cell r="K488">
            <v>2</v>
          </cell>
          <cell r="L488">
            <v>0</v>
          </cell>
          <cell r="M488">
            <v>0</v>
          </cell>
          <cell r="N488">
            <v>0</v>
          </cell>
          <cell r="O488">
            <v>0</v>
          </cell>
          <cell r="P488">
            <v>0</v>
          </cell>
          <cell r="Q488">
            <v>0</v>
          </cell>
          <cell r="R488">
            <v>0</v>
          </cell>
          <cell r="S488">
            <v>1</v>
          </cell>
          <cell r="T488">
            <v>0</v>
          </cell>
          <cell r="U488">
            <v>0</v>
          </cell>
          <cell r="V488">
            <v>2</v>
          </cell>
          <cell r="W488">
            <v>0</v>
          </cell>
          <cell r="X488">
            <v>0</v>
          </cell>
          <cell r="Y488">
            <v>0</v>
          </cell>
          <cell r="Z488">
            <v>0</v>
          </cell>
          <cell r="AA488">
            <v>0</v>
          </cell>
          <cell r="AB488">
            <v>0</v>
          </cell>
          <cell r="AC488">
            <v>0</v>
          </cell>
          <cell r="AD488">
            <v>0</v>
          </cell>
          <cell r="AE488">
            <v>0</v>
          </cell>
          <cell r="AF488">
            <v>0</v>
          </cell>
          <cell r="AG488">
            <v>1</v>
          </cell>
          <cell r="AH488">
            <v>2</v>
          </cell>
          <cell r="AI488">
            <v>0</v>
          </cell>
          <cell r="AJ488">
            <v>0</v>
          </cell>
          <cell r="AK488">
            <v>0</v>
          </cell>
          <cell r="AL488">
            <v>0</v>
          </cell>
          <cell r="AM488">
            <v>0</v>
          </cell>
          <cell r="AN488">
            <v>0</v>
          </cell>
          <cell r="AO488">
            <v>0</v>
          </cell>
          <cell r="AP488">
            <v>0</v>
          </cell>
          <cell r="AQ488">
            <v>3</v>
          </cell>
          <cell r="AR488">
            <v>79</v>
          </cell>
        </row>
        <row r="489">
          <cell r="E489">
            <v>2</v>
          </cell>
          <cell r="F489">
            <v>0</v>
          </cell>
          <cell r="G489">
            <v>0</v>
          </cell>
          <cell r="H489">
            <v>2</v>
          </cell>
          <cell r="I489">
            <v>0</v>
          </cell>
          <cell r="J489">
            <v>0</v>
          </cell>
          <cell r="K489">
            <v>0</v>
          </cell>
          <cell r="L489">
            <v>0</v>
          </cell>
          <cell r="M489">
            <v>0</v>
          </cell>
          <cell r="N489">
            <v>0</v>
          </cell>
          <cell r="O489">
            <v>0</v>
          </cell>
          <cell r="P489">
            <v>0</v>
          </cell>
          <cell r="Q489">
            <v>0</v>
          </cell>
          <cell r="R489">
            <v>0</v>
          </cell>
          <cell r="S489">
            <v>1</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5</v>
          </cell>
        </row>
        <row r="490">
          <cell r="E490">
            <v>8</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2</v>
          </cell>
          <cell r="AR490">
            <v>10</v>
          </cell>
        </row>
        <row r="491">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E492">
            <v>1</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1</v>
          </cell>
        </row>
        <row r="493">
          <cell r="E493">
            <v>10</v>
          </cell>
          <cell r="F493">
            <v>0</v>
          </cell>
          <cell r="G493">
            <v>3</v>
          </cell>
          <cell r="H493">
            <v>0</v>
          </cell>
          <cell r="I493">
            <v>3</v>
          </cell>
          <cell r="J493">
            <v>4</v>
          </cell>
          <cell r="K493">
            <v>0</v>
          </cell>
          <cell r="L493">
            <v>0</v>
          </cell>
          <cell r="M493">
            <v>0</v>
          </cell>
          <cell r="N493">
            <v>0</v>
          </cell>
          <cell r="O493">
            <v>2</v>
          </cell>
          <cell r="P493">
            <v>0</v>
          </cell>
          <cell r="Q493">
            <v>0</v>
          </cell>
          <cell r="R493">
            <v>1</v>
          </cell>
          <cell r="S493">
            <v>0</v>
          </cell>
          <cell r="T493">
            <v>0</v>
          </cell>
          <cell r="U493">
            <v>0</v>
          </cell>
          <cell r="V493">
            <v>3</v>
          </cell>
          <cell r="W493">
            <v>0</v>
          </cell>
          <cell r="X493">
            <v>0</v>
          </cell>
          <cell r="Y493">
            <v>0</v>
          </cell>
          <cell r="Z493">
            <v>0</v>
          </cell>
          <cell r="AA493">
            <v>0</v>
          </cell>
          <cell r="AB493">
            <v>0</v>
          </cell>
          <cell r="AC493">
            <v>0</v>
          </cell>
          <cell r="AD493">
            <v>0</v>
          </cell>
          <cell r="AE493">
            <v>0</v>
          </cell>
          <cell r="AF493">
            <v>0</v>
          </cell>
          <cell r="AG493">
            <v>2</v>
          </cell>
          <cell r="AH493">
            <v>2</v>
          </cell>
          <cell r="AI493">
            <v>0</v>
          </cell>
          <cell r="AJ493">
            <v>0</v>
          </cell>
          <cell r="AK493">
            <v>0</v>
          </cell>
          <cell r="AL493">
            <v>0</v>
          </cell>
          <cell r="AM493">
            <v>0</v>
          </cell>
          <cell r="AN493">
            <v>0</v>
          </cell>
          <cell r="AO493">
            <v>0</v>
          </cell>
          <cell r="AP493">
            <v>0</v>
          </cell>
          <cell r="AQ493">
            <v>1</v>
          </cell>
          <cell r="AR493">
            <v>31</v>
          </cell>
        </row>
        <row r="494">
          <cell r="E494">
            <v>5</v>
          </cell>
          <cell r="F494">
            <v>2</v>
          </cell>
          <cell r="G494">
            <v>0</v>
          </cell>
          <cell r="H494">
            <v>0</v>
          </cell>
          <cell r="I494">
            <v>2</v>
          </cell>
          <cell r="J494">
            <v>0</v>
          </cell>
          <cell r="K494">
            <v>0</v>
          </cell>
          <cell r="L494">
            <v>0</v>
          </cell>
          <cell r="M494">
            <v>0</v>
          </cell>
          <cell r="N494">
            <v>0</v>
          </cell>
          <cell r="O494">
            <v>0</v>
          </cell>
          <cell r="P494">
            <v>0</v>
          </cell>
          <cell r="Q494">
            <v>0</v>
          </cell>
          <cell r="R494">
            <v>0</v>
          </cell>
          <cell r="S494">
            <v>0</v>
          </cell>
          <cell r="T494">
            <v>0</v>
          </cell>
          <cell r="U494">
            <v>0</v>
          </cell>
          <cell r="V494">
            <v>1</v>
          </cell>
          <cell r="W494">
            <v>0</v>
          </cell>
          <cell r="X494">
            <v>0</v>
          </cell>
          <cell r="Y494">
            <v>0</v>
          </cell>
          <cell r="Z494">
            <v>0</v>
          </cell>
          <cell r="AA494">
            <v>0</v>
          </cell>
          <cell r="AB494">
            <v>0</v>
          </cell>
          <cell r="AC494">
            <v>0</v>
          </cell>
          <cell r="AD494">
            <v>0</v>
          </cell>
          <cell r="AE494">
            <v>0</v>
          </cell>
          <cell r="AF494">
            <v>0</v>
          </cell>
          <cell r="AG494">
            <v>0</v>
          </cell>
          <cell r="AH494">
            <v>4</v>
          </cell>
          <cell r="AI494">
            <v>0</v>
          </cell>
          <cell r="AJ494">
            <v>2</v>
          </cell>
          <cell r="AK494">
            <v>0</v>
          </cell>
          <cell r="AL494">
            <v>0</v>
          </cell>
          <cell r="AM494">
            <v>0</v>
          </cell>
          <cell r="AN494">
            <v>0</v>
          </cell>
          <cell r="AO494">
            <v>0</v>
          </cell>
          <cell r="AP494">
            <v>0</v>
          </cell>
          <cell r="AQ494">
            <v>3</v>
          </cell>
          <cell r="AR494">
            <v>19</v>
          </cell>
        </row>
        <row r="495">
          <cell r="E495">
            <v>33</v>
          </cell>
          <cell r="F495">
            <v>0</v>
          </cell>
          <cell r="G495">
            <v>1</v>
          </cell>
          <cell r="H495">
            <v>7</v>
          </cell>
          <cell r="I495">
            <v>3</v>
          </cell>
          <cell r="J495">
            <v>1</v>
          </cell>
          <cell r="K495">
            <v>0</v>
          </cell>
          <cell r="L495">
            <v>0</v>
          </cell>
          <cell r="M495">
            <v>0</v>
          </cell>
          <cell r="N495">
            <v>0</v>
          </cell>
          <cell r="O495">
            <v>0</v>
          </cell>
          <cell r="P495">
            <v>0</v>
          </cell>
          <cell r="Q495">
            <v>1</v>
          </cell>
          <cell r="R495">
            <v>0</v>
          </cell>
          <cell r="S495">
            <v>6</v>
          </cell>
          <cell r="T495">
            <v>0</v>
          </cell>
          <cell r="U495">
            <v>0</v>
          </cell>
          <cell r="V495">
            <v>1</v>
          </cell>
          <cell r="W495">
            <v>0</v>
          </cell>
          <cell r="X495">
            <v>0</v>
          </cell>
          <cell r="Y495">
            <v>0</v>
          </cell>
          <cell r="Z495">
            <v>0</v>
          </cell>
          <cell r="AA495">
            <v>0</v>
          </cell>
          <cell r="AB495">
            <v>0</v>
          </cell>
          <cell r="AC495">
            <v>0</v>
          </cell>
          <cell r="AD495">
            <v>0</v>
          </cell>
          <cell r="AE495">
            <v>0</v>
          </cell>
          <cell r="AF495">
            <v>0</v>
          </cell>
          <cell r="AG495">
            <v>4</v>
          </cell>
          <cell r="AH495">
            <v>1</v>
          </cell>
          <cell r="AI495">
            <v>0</v>
          </cell>
          <cell r="AJ495">
            <v>0</v>
          </cell>
          <cell r="AK495">
            <v>0</v>
          </cell>
          <cell r="AL495">
            <v>0</v>
          </cell>
          <cell r="AM495">
            <v>0</v>
          </cell>
          <cell r="AN495">
            <v>0</v>
          </cell>
          <cell r="AO495">
            <v>0</v>
          </cell>
          <cell r="AP495">
            <v>0</v>
          </cell>
          <cell r="AQ495">
            <v>2</v>
          </cell>
          <cell r="AR495">
            <v>60</v>
          </cell>
        </row>
        <row r="496">
          <cell r="E496">
            <v>1</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1</v>
          </cell>
        </row>
        <row r="497">
          <cell r="E497">
            <v>4</v>
          </cell>
          <cell r="F497">
            <v>0</v>
          </cell>
          <cell r="G497">
            <v>2</v>
          </cell>
          <cell r="H497">
            <v>2</v>
          </cell>
          <cell r="I497">
            <v>19</v>
          </cell>
          <cell r="J497">
            <v>0</v>
          </cell>
          <cell r="K497">
            <v>1</v>
          </cell>
          <cell r="L497">
            <v>0</v>
          </cell>
          <cell r="M497">
            <v>0</v>
          </cell>
          <cell r="N497">
            <v>0</v>
          </cell>
          <cell r="O497">
            <v>0</v>
          </cell>
          <cell r="P497">
            <v>0</v>
          </cell>
          <cell r="Q497">
            <v>0</v>
          </cell>
          <cell r="R497">
            <v>1</v>
          </cell>
          <cell r="S497">
            <v>2</v>
          </cell>
          <cell r="T497">
            <v>0</v>
          </cell>
          <cell r="U497">
            <v>0</v>
          </cell>
          <cell r="V497">
            <v>0</v>
          </cell>
          <cell r="W497">
            <v>2</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2</v>
          </cell>
          <cell r="AR497">
            <v>35</v>
          </cell>
        </row>
        <row r="498">
          <cell r="E498">
            <v>4</v>
          </cell>
          <cell r="F498">
            <v>0</v>
          </cell>
          <cell r="G498">
            <v>0</v>
          </cell>
          <cell r="H498">
            <v>0</v>
          </cell>
          <cell r="I498">
            <v>8</v>
          </cell>
          <cell r="J498">
            <v>0</v>
          </cell>
          <cell r="K498">
            <v>1</v>
          </cell>
          <cell r="L498">
            <v>0</v>
          </cell>
          <cell r="M498">
            <v>0</v>
          </cell>
          <cell r="N498">
            <v>0</v>
          </cell>
          <cell r="O498">
            <v>0</v>
          </cell>
          <cell r="P498">
            <v>0</v>
          </cell>
          <cell r="Q498">
            <v>0</v>
          </cell>
          <cell r="R498">
            <v>0</v>
          </cell>
          <cell r="S498">
            <v>0</v>
          </cell>
          <cell r="T498">
            <v>0</v>
          </cell>
          <cell r="U498">
            <v>0</v>
          </cell>
          <cell r="V498">
            <v>2</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15</v>
          </cell>
        </row>
        <row r="499">
          <cell r="E499">
            <v>5</v>
          </cell>
          <cell r="F499">
            <v>0</v>
          </cell>
          <cell r="G499">
            <v>0</v>
          </cell>
          <cell r="H499">
            <v>0</v>
          </cell>
          <cell r="I499">
            <v>2</v>
          </cell>
          <cell r="J499">
            <v>0</v>
          </cell>
          <cell r="K499">
            <v>0</v>
          </cell>
          <cell r="L499">
            <v>0</v>
          </cell>
          <cell r="M499">
            <v>0</v>
          </cell>
          <cell r="N499">
            <v>0</v>
          </cell>
          <cell r="O499">
            <v>0</v>
          </cell>
          <cell r="P499">
            <v>0</v>
          </cell>
          <cell r="Q499">
            <v>0</v>
          </cell>
          <cell r="R499">
            <v>0</v>
          </cell>
          <cell r="S499">
            <v>8</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15</v>
          </cell>
        </row>
        <row r="500">
          <cell r="E500">
            <v>28</v>
          </cell>
          <cell r="F500">
            <v>1</v>
          </cell>
          <cell r="G500">
            <v>15</v>
          </cell>
          <cell r="H500">
            <v>1</v>
          </cell>
          <cell r="I500">
            <v>95</v>
          </cell>
          <cell r="J500">
            <v>0</v>
          </cell>
          <cell r="K500">
            <v>0</v>
          </cell>
          <cell r="L500">
            <v>1</v>
          </cell>
          <cell r="M500">
            <v>0</v>
          </cell>
          <cell r="N500">
            <v>0</v>
          </cell>
          <cell r="O500">
            <v>0</v>
          </cell>
          <cell r="P500">
            <v>1</v>
          </cell>
          <cell r="Q500">
            <v>0</v>
          </cell>
          <cell r="R500">
            <v>1</v>
          </cell>
          <cell r="S500">
            <v>0</v>
          </cell>
          <cell r="T500">
            <v>1</v>
          </cell>
          <cell r="U500">
            <v>0</v>
          </cell>
          <cell r="V500">
            <v>1</v>
          </cell>
          <cell r="W500">
            <v>0</v>
          </cell>
          <cell r="X500">
            <v>0</v>
          </cell>
          <cell r="Y500">
            <v>0</v>
          </cell>
          <cell r="Z500">
            <v>0</v>
          </cell>
          <cell r="AA500">
            <v>0</v>
          </cell>
          <cell r="AB500">
            <v>0</v>
          </cell>
          <cell r="AC500">
            <v>0</v>
          </cell>
          <cell r="AD500">
            <v>0</v>
          </cell>
          <cell r="AE500">
            <v>0</v>
          </cell>
          <cell r="AF500">
            <v>0</v>
          </cell>
          <cell r="AG500">
            <v>2</v>
          </cell>
          <cell r="AH500">
            <v>0</v>
          </cell>
          <cell r="AI500">
            <v>1</v>
          </cell>
          <cell r="AJ500">
            <v>0</v>
          </cell>
          <cell r="AK500">
            <v>0</v>
          </cell>
          <cell r="AL500">
            <v>0</v>
          </cell>
          <cell r="AM500">
            <v>0</v>
          </cell>
          <cell r="AN500">
            <v>0</v>
          </cell>
          <cell r="AO500">
            <v>0</v>
          </cell>
          <cell r="AP500">
            <v>0</v>
          </cell>
          <cell r="AQ500">
            <v>11</v>
          </cell>
          <cell r="AR500">
            <v>159</v>
          </cell>
        </row>
        <row r="501">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E502">
            <v>0</v>
          </cell>
          <cell r="F502">
            <v>0</v>
          </cell>
          <cell r="G502">
            <v>0</v>
          </cell>
          <cell r="H502">
            <v>1</v>
          </cell>
          <cell r="I502">
            <v>0</v>
          </cell>
          <cell r="J502">
            <v>0</v>
          </cell>
          <cell r="K502">
            <v>0</v>
          </cell>
          <cell r="L502">
            <v>0</v>
          </cell>
          <cell r="M502">
            <v>0</v>
          </cell>
          <cell r="N502">
            <v>0</v>
          </cell>
          <cell r="O502">
            <v>0</v>
          </cell>
          <cell r="P502">
            <v>0</v>
          </cell>
          <cell r="Q502">
            <v>0</v>
          </cell>
          <cell r="R502">
            <v>0</v>
          </cell>
          <cell r="S502">
            <v>2</v>
          </cell>
          <cell r="T502">
            <v>0</v>
          </cell>
          <cell r="U502">
            <v>0</v>
          </cell>
          <cell r="V502">
            <v>0</v>
          </cell>
          <cell r="W502">
            <v>16</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19</v>
          </cell>
        </row>
        <row r="503">
          <cell r="E503">
            <v>1</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12</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13</v>
          </cell>
        </row>
        <row r="504">
          <cell r="E504">
            <v>9</v>
          </cell>
          <cell r="F504">
            <v>0</v>
          </cell>
          <cell r="G504">
            <v>0</v>
          </cell>
          <cell r="H504">
            <v>0</v>
          </cell>
          <cell r="I504">
            <v>3</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2</v>
          </cell>
          <cell r="AR504">
            <v>14</v>
          </cell>
        </row>
        <row r="505">
          <cell r="E505">
            <v>1</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1</v>
          </cell>
        </row>
        <row r="506">
          <cell r="E506">
            <v>1</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1</v>
          </cell>
          <cell r="AR506">
            <v>2</v>
          </cell>
        </row>
        <row r="507">
          <cell r="E507">
            <v>2</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2</v>
          </cell>
        </row>
        <row r="508">
          <cell r="E508">
            <v>2</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7</v>
          </cell>
          <cell r="AR508">
            <v>9</v>
          </cell>
        </row>
        <row r="509">
          <cell r="E509">
            <v>3</v>
          </cell>
          <cell r="F509">
            <v>0</v>
          </cell>
          <cell r="G509">
            <v>2</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5</v>
          </cell>
        </row>
        <row r="510">
          <cell r="E510">
            <v>26</v>
          </cell>
          <cell r="F510">
            <v>2</v>
          </cell>
          <cell r="G510">
            <v>15</v>
          </cell>
          <cell r="H510">
            <v>8</v>
          </cell>
          <cell r="I510">
            <v>0</v>
          </cell>
          <cell r="J510">
            <v>1</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5</v>
          </cell>
          <cell r="AH510">
            <v>0</v>
          </cell>
          <cell r="AI510">
            <v>0</v>
          </cell>
          <cell r="AJ510">
            <v>10</v>
          </cell>
          <cell r="AK510">
            <v>1</v>
          </cell>
          <cell r="AL510">
            <v>0</v>
          </cell>
          <cell r="AM510">
            <v>0</v>
          </cell>
          <cell r="AN510">
            <v>0</v>
          </cell>
          <cell r="AO510">
            <v>0</v>
          </cell>
          <cell r="AP510">
            <v>0</v>
          </cell>
          <cell r="AQ510">
            <v>2</v>
          </cell>
          <cell r="AR510">
            <v>70</v>
          </cell>
        </row>
        <row r="511">
          <cell r="E511">
            <v>27</v>
          </cell>
          <cell r="F511">
            <v>0</v>
          </cell>
          <cell r="G511">
            <v>4</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3</v>
          </cell>
          <cell r="AH511">
            <v>0</v>
          </cell>
          <cell r="AI511">
            <v>0</v>
          </cell>
          <cell r="AJ511">
            <v>0</v>
          </cell>
          <cell r="AK511">
            <v>0</v>
          </cell>
          <cell r="AL511">
            <v>0</v>
          </cell>
          <cell r="AM511">
            <v>0</v>
          </cell>
          <cell r="AN511">
            <v>0</v>
          </cell>
          <cell r="AO511">
            <v>0</v>
          </cell>
          <cell r="AP511">
            <v>0</v>
          </cell>
          <cell r="AQ511">
            <v>3</v>
          </cell>
          <cell r="AR511">
            <v>37</v>
          </cell>
        </row>
        <row r="512">
          <cell r="E512">
            <v>4</v>
          </cell>
          <cell r="F512">
            <v>0</v>
          </cell>
          <cell r="G512">
            <v>4</v>
          </cell>
          <cell r="H512">
            <v>0</v>
          </cell>
          <cell r="I512">
            <v>20</v>
          </cell>
          <cell r="J512">
            <v>0</v>
          </cell>
          <cell r="K512">
            <v>0</v>
          </cell>
          <cell r="L512">
            <v>0</v>
          </cell>
          <cell r="M512">
            <v>0</v>
          </cell>
          <cell r="N512">
            <v>0</v>
          </cell>
          <cell r="O512">
            <v>0</v>
          </cell>
          <cell r="P512">
            <v>0</v>
          </cell>
          <cell r="Q512">
            <v>0</v>
          </cell>
          <cell r="R512">
            <v>1</v>
          </cell>
          <cell r="S512">
            <v>0</v>
          </cell>
          <cell r="T512">
            <v>0</v>
          </cell>
          <cell r="U512">
            <v>2</v>
          </cell>
          <cell r="V512">
            <v>2</v>
          </cell>
          <cell r="W512">
            <v>0</v>
          </cell>
          <cell r="X512">
            <v>0</v>
          </cell>
          <cell r="Y512">
            <v>0</v>
          </cell>
          <cell r="Z512">
            <v>0</v>
          </cell>
          <cell r="AA512">
            <v>0</v>
          </cell>
          <cell r="AB512">
            <v>0</v>
          </cell>
          <cell r="AC512">
            <v>0</v>
          </cell>
          <cell r="AD512">
            <v>0</v>
          </cell>
          <cell r="AE512">
            <v>0</v>
          </cell>
          <cell r="AF512">
            <v>0</v>
          </cell>
          <cell r="AG512">
            <v>0</v>
          </cell>
          <cell r="AH512">
            <v>1</v>
          </cell>
          <cell r="AI512">
            <v>0</v>
          </cell>
          <cell r="AJ512">
            <v>0</v>
          </cell>
          <cell r="AK512">
            <v>0</v>
          </cell>
          <cell r="AL512">
            <v>0</v>
          </cell>
          <cell r="AM512">
            <v>0</v>
          </cell>
          <cell r="AN512">
            <v>0</v>
          </cell>
          <cell r="AO512">
            <v>0</v>
          </cell>
          <cell r="AP512">
            <v>0</v>
          </cell>
          <cell r="AQ512">
            <v>2</v>
          </cell>
          <cell r="AR512">
            <v>36</v>
          </cell>
        </row>
        <row r="513">
          <cell r="E513">
            <v>16</v>
          </cell>
          <cell r="F513">
            <v>0</v>
          </cell>
          <cell r="G513">
            <v>17</v>
          </cell>
          <cell r="H513">
            <v>5</v>
          </cell>
          <cell r="I513">
            <v>212</v>
          </cell>
          <cell r="J513">
            <v>0</v>
          </cell>
          <cell r="K513">
            <v>0</v>
          </cell>
          <cell r="L513">
            <v>2</v>
          </cell>
          <cell r="M513">
            <v>0</v>
          </cell>
          <cell r="N513">
            <v>0</v>
          </cell>
          <cell r="O513">
            <v>2</v>
          </cell>
          <cell r="P513">
            <v>0</v>
          </cell>
          <cell r="Q513">
            <v>0</v>
          </cell>
          <cell r="R513">
            <v>2</v>
          </cell>
          <cell r="S513">
            <v>2</v>
          </cell>
          <cell r="T513">
            <v>1</v>
          </cell>
          <cell r="U513">
            <v>1</v>
          </cell>
          <cell r="V513">
            <v>21</v>
          </cell>
          <cell r="W513">
            <v>0</v>
          </cell>
          <cell r="X513">
            <v>0</v>
          </cell>
          <cell r="Y513">
            <v>0</v>
          </cell>
          <cell r="Z513">
            <v>0</v>
          </cell>
          <cell r="AA513">
            <v>0</v>
          </cell>
          <cell r="AB513">
            <v>0</v>
          </cell>
          <cell r="AC513">
            <v>0</v>
          </cell>
          <cell r="AD513">
            <v>0</v>
          </cell>
          <cell r="AE513">
            <v>0</v>
          </cell>
          <cell r="AF513">
            <v>0</v>
          </cell>
          <cell r="AG513">
            <v>11</v>
          </cell>
          <cell r="AH513">
            <v>0</v>
          </cell>
          <cell r="AI513">
            <v>0</v>
          </cell>
          <cell r="AJ513">
            <v>0</v>
          </cell>
          <cell r="AK513">
            <v>0</v>
          </cell>
          <cell r="AL513">
            <v>0</v>
          </cell>
          <cell r="AM513">
            <v>0</v>
          </cell>
          <cell r="AN513">
            <v>0</v>
          </cell>
          <cell r="AO513">
            <v>0</v>
          </cell>
          <cell r="AP513">
            <v>0</v>
          </cell>
          <cell r="AQ513">
            <v>4</v>
          </cell>
          <cell r="AR513">
            <v>296</v>
          </cell>
        </row>
        <row r="514">
          <cell r="E514">
            <v>2</v>
          </cell>
          <cell r="F514">
            <v>0</v>
          </cell>
          <cell r="G514">
            <v>6</v>
          </cell>
          <cell r="H514">
            <v>4</v>
          </cell>
          <cell r="I514">
            <v>25</v>
          </cell>
          <cell r="J514">
            <v>0</v>
          </cell>
          <cell r="K514">
            <v>0</v>
          </cell>
          <cell r="L514">
            <v>0</v>
          </cell>
          <cell r="M514">
            <v>0</v>
          </cell>
          <cell r="N514">
            <v>0</v>
          </cell>
          <cell r="O514">
            <v>0</v>
          </cell>
          <cell r="P514">
            <v>3</v>
          </cell>
          <cell r="Q514">
            <v>0</v>
          </cell>
          <cell r="R514">
            <v>0</v>
          </cell>
          <cell r="S514">
            <v>0</v>
          </cell>
          <cell r="T514">
            <v>0</v>
          </cell>
          <cell r="U514">
            <v>0</v>
          </cell>
          <cell r="V514">
            <v>1</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41</v>
          </cell>
        </row>
        <row r="515">
          <cell r="E515">
            <v>18</v>
          </cell>
          <cell r="F515">
            <v>0</v>
          </cell>
          <cell r="G515">
            <v>13</v>
          </cell>
          <cell r="H515">
            <v>8</v>
          </cell>
          <cell r="I515">
            <v>19</v>
          </cell>
          <cell r="J515">
            <v>3</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6</v>
          </cell>
          <cell r="AH515">
            <v>3</v>
          </cell>
          <cell r="AI515">
            <v>0</v>
          </cell>
          <cell r="AJ515">
            <v>0</v>
          </cell>
          <cell r="AK515">
            <v>0</v>
          </cell>
          <cell r="AL515">
            <v>0</v>
          </cell>
          <cell r="AM515">
            <v>0</v>
          </cell>
          <cell r="AN515">
            <v>0</v>
          </cell>
          <cell r="AO515">
            <v>0</v>
          </cell>
          <cell r="AP515">
            <v>0</v>
          </cell>
          <cell r="AQ515">
            <v>3</v>
          </cell>
          <cell r="AR515">
            <v>73</v>
          </cell>
        </row>
        <row r="516">
          <cell r="E516">
            <v>2</v>
          </cell>
          <cell r="F516">
            <v>0</v>
          </cell>
          <cell r="G516">
            <v>2</v>
          </cell>
          <cell r="H516">
            <v>1</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5</v>
          </cell>
        </row>
        <row r="517">
          <cell r="E517">
            <v>5</v>
          </cell>
          <cell r="F517">
            <v>0</v>
          </cell>
          <cell r="G517">
            <v>0</v>
          </cell>
          <cell r="H517">
            <v>0</v>
          </cell>
          <cell r="I517">
            <v>0</v>
          </cell>
          <cell r="J517">
            <v>1</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6</v>
          </cell>
        </row>
        <row r="518">
          <cell r="E518">
            <v>0</v>
          </cell>
          <cell r="F518">
            <v>0</v>
          </cell>
          <cell r="G518">
            <v>1</v>
          </cell>
          <cell r="H518">
            <v>1</v>
          </cell>
          <cell r="I518">
            <v>1</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2</v>
          </cell>
          <cell r="AH518">
            <v>0</v>
          </cell>
          <cell r="AI518">
            <v>0</v>
          </cell>
          <cell r="AJ518">
            <v>0</v>
          </cell>
          <cell r="AK518">
            <v>0</v>
          </cell>
          <cell r="AL518">
            <v>0</v>
          </cell>
          <cell r="AM518">
            <v>0</v>
          </cell>
          <cell r="AN518">
            <v>0</v>
          </cell>
          <cell r="AO518">
            <v>0</v>
          </cell>
          <cell r="AP518">
            <v>0</v>
          </cell>
          <cell r="AQ518">
            <v>0</v>
          </cell>
          <cell r="AR518">
            <v>5</v>
          </cell>
        </row>
        <row r="519">
          <cell r="E519">
            <v>8</v>
          </cell>
          <cell r="F519">
            <v>0</v>
          </cell>
          <cell r="G519">
            <v>0</v>
          </cell>
          <cell r="H519">
            <v>0</v>
          </cell>
          <cell r="I519">
            <v>0</v>
          </cell>
          <cell r="J519">
            <v>0</v>
          </cell>
          <cell r="K519">
            <v>0</v>
          </cell>
          <cell r="L519">
            <v>0</v>
          </cell>
          <cell r="M519">
            <v>4</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3</v>
          </cell>
          <cell r="AJ519">
            <v>0</v>
          </cell>
          <cell r="AK519">
            <v>0</v>
          </cell>
          <cell r="AL519">
            <v>0</v>
          </cell>
          <cell r="AM519">
            <v>0</v>
          </cell>
          <cell r="AN519">
            <v>0</v>
          </cell>
          <cell r="AO519">
            <v>0</v>
          </cell>
          <cell r="AP519">
            <v>0</v>
          </cell>
          <cell r="AQ519">
            <v>1</v>
          </cell>
          <cell r="AR519">
            <v>16</v>
          </cell>
        </row>
        <row r="520">
          <cell r="E520">
            <v>1</v>
          </cell>
          <cell r="F520">
            <v>0</v>
          </cell>
          <cell r="G520">
            <v>2</v>
          </cell>
          <cell r="H520">
            <v>0</v>
          </cell>
          <cell r="I520">
            <v>0</v>
          </cell>
          <cell r="J520">
            <v>1</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4</v>
          </cell>
        </row>
        <row r="521">
          <cell r="E521">
            <v>11</v>
          </cell>
          <cell r="F521">
            <v>0</v>
          </cell>
          <cell r="G521">
            <v>0</v>
          </cell>
          <cell r="H521">
            <v>0</v>
          </cell>
          <cell r="I521">
            <v>6</v>
          </cell>
          <cell r="J521">
            <v>0</v>
          </cell>
          <cell r="K521">
            <v>0</v>
          </cell>
          <cell r="L521">
            <v>0</v>
          </cell>
          <cell r="M521">
            <v>0</v>
          </cell>
          <cell r="N521">
            <v>0</v>
          </cell>
          <cell r="O521">
            <v>0</v>
          </cell>
          <cell r="P521">
            <v>0</v>
          </cell>
          <cell r="Q521">
            <v>0</v>
          </cell>
          <cell r="R521">
            <v>0</v>
          </cell>
          <cell r="S521">
            <v>4</v>
          </cell>
          <cell r="T521">
            <v>0</v>
          </cell>
          <cell r="U521">
            <v>0</v>
          </cell>
          <cell r="V521">
            <v>0</v>
          </cell>
          <cell r="W521">
            <v>0</v>
          </cell>
          <cell r="X521">
            <v>0</v>
          </cell>
          <cell r="Y521">
            <v>0</v>
          </cell>
          <cell r="Z521">
            <v>1</v>
          </cell>
          <cell r="AA521">
            <v>0</v>
          </cell>
          <cell r="AB521">
            <v>0</v>
          </cell>
          <cell r="AC521">
            <v>0</v>
          </cell>
          <cell r="AD521">
            <v>0</v>
          </cell>
          <cell r="AE521">
            <v>0</v>
          </cell>
          <cell r="AF521">
            <v>0</v>
          </cell>
          <cell r="AG521">
            <v>2</v>
          </cell>
          <cell r="AH521">
            <v>0</v>
          </cell>
          <cell r="AI521">
            <v>0</v>
          </cell>
          <cell r="AJ521">
            <v>0</v>
          </cell>
          <cell r="AK521">
            <v>0</v>
          </cell>
          <cell r="AL521">
            <v>0</v>
          </cell>
          <cell r="AM521">
            <v>0</v>
          </cell>
          <cell r="AN521">
            <v>0</v>
          </cell>
          <cell r="AO521">
            <v>0</v>
          </cell>
          <cell r="AP521">
            <v>0</v>
          </cell>
          <cell r="AQ521">
            <v>0</v>
          </cell>
          <cell r="AR521">
            <v>24</v>
          </cell>
        </row>
        <row r="522">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E523">
            <v>23</v>
          </cell>
          <cell r="F523">
            <v>0</v>
          </cell>
          <cell r="G523">
            <v>12</v>
          </cell>
          <cell r="H523">
            <v>0</v>
          </cell>
          <cell r="I523">
            <v>22</v>
          </cell>
          <cell r="J523">
            <v>0</v>
          </cell>
          <cell r="K523">
            <v>0</v>
          </cell>
          <cell r="L523">
            <v>0</v>
          </cell>
          <cell r="M523">
            <v>0</v>
          </cell>
          <cell r="N523">
            <v>0</v>
          </cell>
          <cell r="O523">
            <v>0</v>
          </cell>
          <cell r="P523">
            <v>1</v>
          </cell>
          <cell r="Q523">
            <v>0</v>
          </cell>
          <cell r="R523">
            <v>0</v>
          </cell>
          <cell r="S523">
            <v>2</v>
          </cell>
          <cell r="T523">
            <v>0</v>
          </cell>
          <cell r="U523">
            <v>0</v>
          </cell>
          <cell r="V523">
            <v>7</v>
          </cell>
          <cell r="W523">
            <v>0</v>
          </cell>
          <cell r="X523">
            <v>0</v>
          </cell>
          <cell r="Y523">
            <v>0</v>
          </cell>
          <cell r="Z523">
            <v>1</v>
          </cell>
          <cell r="AA523">
            <v>0</v>
          </cell>
          <cell r="AB523">
            <v>0</v>
          </cell>
          <cell r="AC523">
            <v>0</v>
          </cell>
          <cell r="AD523">
            <v>0</v>
          </cell>
          <cell r="AE523">
            <v>0</v>
          </cell>
          <cell r="AF523">
            <v>0</v>
          </cell>
          <cell r="AG523">
            <v>10</v>
          </cell>
          <cell r="AH523">
            <v>0</v>
          </cell>
          <cell r="AI523">
            <v>0</v>
          </cell>
          <cell r="AJ523">
            <v>0</v>
          </cell>
          <cell r="AK523">
            <v>0</v>
          </cell>
          <cell r="AL523">
            <v>0</v>
          </cell>
          <cell r="AM523">
            <v>0</v>
          </cell>
          <cell r="AN523">
            <v>0</v>
          </cell>
          <cell r="AO523">
            <v>0</v>
          </cell>
          <cell r="AP523">
            <v>0</v>
          </cell>
          <cell r="AQ523">
            <v>0</v>
          </cell>
          <cell r="AR523">
            <v>78</v>
          </cell>
        </row>
        <row r="524">
          <cell r="E524">
            <v>0</v>
          </cell>
          <cell r="F524">
            <v>0</v>
          </cell>
          <cell r="G524">
            <v>0</v>
          </cell>
          <cell r="H524">
            <v>0</v>
          </cell>
          <cell r="I524">
            <v>8</v>
          </cell>
          <cell r="J524">
            <v>0</v>
          </cell>
          <cell r="K524">
            <v>0</v>
          </cell>
          <cell r="L524">
            <v>0</v>
          </cell>
          <cell r="M524">
            <v>0</v>
          </cell>
          <cell r="N524">
            <v>0</v>
          </cell>
          <cell r="O524">
            <v>0</v>
          </cell>
          <cell r="P524">
            <v>1</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2</v>
          </cell>
          <cell r="AH524">
            <v>0</v>
          </cell>
          <cell r="AI524">
            <v>0</v>
          </cell>
          <cell r="AJ524">
            <v>0</v>
          </cell>
          <cell r="AK524">
            <v>0</v>
          </cell>
          <cell r="AL524">
            <v>0</v>
          </cell>
          <cell r="AM524">
            <v>0</v>
          </cell>
          <cell r="AN524">
            <v>0</v>
          </cell>
          <cell r="AO524">
            <v>0</v>
          </cell>
          <cell r="AP524">
            <v>0</v>
          </cell>
          <cell r="AQ524">
            <v>0</v>
          </cell>
          <cell r="AR524">
            <v>11</v>
          </cell>
        </row>
        <row r="525">
          <cell r="E525">
            <v>2</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2</v>
          </cell>
        </row>
        <row r="526">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1</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1</v>
          </cell>
        </row>
        <row r="527">
          <cell r="E527">
            <v>10</v>
          </cell>
          <cell r="F527">
            <v>0</v>
          </cell>
          <cell r="G527">
            <v>0</v>
          </cell>
          <cell r="H527">
            <v>1</v>
          </cell>
          <cell r="I527">
            <v>6</v>
          </cell>
          <cell r="J527">
            <v>0</v>
          </cell>
          <cell r="K527">
            <v>0</v>
          </cell>
          <cell r="L527">
            <v>0</v>
          </cell>
          <cell r="M527">
            <v>1</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6</v>
          </cell>
          <cell r="AH527">
            <v>1</v>
          </cell>
          <cell r="AI527">
            <v>0</v>
          </cell>
          <cell r="AJ527">
            <v>0</v>
          </cell>
          <cell r="AK527">
            <v>0</v>
          </cell>
          <cell r="AL527">
            <v>0</v>
          </cell>
          <cell r="AM527">
            <v>0</v>
          </cell>
          <cell r="AN527">
            <v>0</v>
          </cell>
          <cell r="AO527">
            <v>0</v>
          </cell>
          <cell r="AP527">
            <v>0</v>
          </cell>
          <cell r="AQ527">
            <v>0</v>
          </cell>
          <cell r="AR527">
            <v>25</v>
          </cell>
        </row>
        <row r="528">
          <cell r="E528">
            <v>18</v>
          </cell>
          <cell r="F528">
            <v>0</v>
          </cell>
          <cell r="G528">
            <v>2</v>
          </cell>
          <cell r="H528">
            <v>6</v>
          </cell>
          <cell r="I528">
            <v>12</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9</v>
          </cell>
          <cell r="AH528">
            <v>0</v>
          </cell>
          <cell r="AI528">
            <v>0</v>
          </cell>
          <cell r="AJ528">
            <v>0</v>
          </cell>
          <cell r="AK528">
            <v>0</v>
          </cell>
          <cell r="AL528">
            <v>0</v>
          </cell>
          <cell r="AM528">
            <v>0</v>
          </cell>
          <cell r="AN528">
            <v>0</v>
          </cell>
          <cell r="AO528">
            <v>0</v>
          </cell>
          <cell r="AP528">
            <v>0</v>
          </cell>
          <cell r="AQ528">
            <v>2</v>
          </cell>
          <cell r="AR528">
            <v>49</v>
          </cell>
        </row>
        <row r="529">
          <cell r="E529">
            <v>2</v>
          </cell>
          <cell r="F529">
            <v>0</v>
          </cell>
          <cell r="G529">
            <v>5</v>
          </cell>
          <cell r="H529">
            <v>0</v>
          </cell>
          <cell r="I529">
            <v>2</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2</v>
          </cell>
          <cell r="AH529">
            <v>0</v>
          </cell>
          <cell r="AI529">
            <v>0</v>
          </cell>
          <cell r="AJ529">
            <v>0</v>
          </cell>
          <cell r="AK529">
            <v>0</v>
          </cell>
          <cell r="AL529">
            <v>0</v>
          </cell>
          <cell r="AM529">
            <v>0</v>
          </cell>
          <cell r="AN529">
            <v>0</v>
          </cell>
          <cell r="AO529">
            <v>0</v>
          </cell>
          <cell r="AP529">
            <v>0</v>
          </cell>
          <cell r="AQ529">
            <v>0</v>
          </cell>
          <cell r="AR529">
            <v>11</v>
          </cell>
        </row>
        <row r="530">
          <cell r="E530">
            <v>11</v>
          </cell>
          <cell r="F530">
            <v>0</v>
          </cell>
          <cell r="G530">
            <v>6</v>
          </cell>
          <cell r="H530">
            <v>1</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4</v>
          </cell>
          <cell r="AH530">
            <v>0</v>
          </cell>
          <cell r="AI530">
            <v>0</v>
          </cell>
          <cell r="AJ530">
            <v>0</v>
          </cell>
          <cell r="AK530">
            <v>0</v>
          </cell>
          <cell r="AL530">
            <v>0</v>
          </cell>
          <cell r="AM530">
            <v>0</v>
          </cell>
          <cell r="AN530">
            <v>0</v>
          </cell>
          <cell r="AO530">
            <v>0</v>
          </cell>
          <cell r="AP530">
            <v>0</v>
          </cell>
          <cell r="AQ530">
            <v>1</v>
          </cell>
          <cell r="AR530">
            <v>23</v>
          </cell>
        </row>
        <row r="531">
          <cell r="E531">
            <v>7</v>
          </cell>
          <cell r="F531">
            <v>1</v>
          </cell>
          <cell r="G531">
            <v>4</v>
          </cell>
          <cell r="H531">
            <v>0</v>
          </cell>
          <cell r="I531">
            <v>0</v>
          </cell>
          <cell r="J531">
            <v>2</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1</v>
          </cell>
          <cell r="AH531">
            <v>0</v>
          </cell>
          <cell r="AI531">
            <v>0</v>
          </cell>
          <cell r="AJ531">
            <v>0</v>
          </cell>
          <cell r="AK531">
            <v>0</v>
          </cell>
          <cell r="AL531">
            <v>0</v>
          </cell>
          <cell r="AM531">
            <v>0</v>
          </cell>
          <cell r="AN531">
            <v>0</v>
          </cell>
          <cell r="AO531">
            <v>0</v>
          </cell>
          <cell r="AP531">
            <v>0</v>
          </cell>
          <cell r="AQ531">
            <v>1</v>
          </cell>
          <cell r="AR531">
            <v>16</v>
          </cell>
        </row>
        <row r="532">
          <cell r="E532">
            <v>8</v>
          </cell>
          <cell r="F532">
            <v>0</v>
          </cell>
          <cell r="G532">
            <v>2</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10</v>
          </cell>
        </row>
        <row r="533">
          <cell r="E533">
            <v>3</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3</v>
          </cell>
        </row>
        <row r="534">
          <cell r="E534">
            <v>5</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1</v>
          </cell>
          <cell r="AR534">
            <v>6</v>
          </cell>
        </row>
        <row r="535">
          <cell r="E535">
            <v>4</v>
          </cell>
          <cell r="F535">
            <v>0</v>
          </cell>
          <cell r="G535">
            <v>0</v>
          </cell>
          <cell r="H535">
            <v>0</v>
          </cell>
          <cell r="I535">
            <v>4</v>
          </cell>
          <cell r="J535">
            <v>0</v>
          </cell>
          <cell r="K535">
            <v>0</v>
          </cell>
          <cell r="L535">
            <v>0</v>
          </cell>
          <cell r="M535">
            <v>0</v>
          </cell>
          <cell r="N535">
            <v>0</v>
          </cell>
          <cell r="O535">
            <v>0</v>
          </cell>
          <cell r="P535">
            <v>0</v>
          </cell>
          <cell r="Q535">
            <v>0</v>
          </cell>
          <cell r="R535">
            <v>0</v>
          </cell>
          <cell r="S535">
            <v>0</v>
          </cell>
          <cell r="T535">
            <v>1</v>
          </cell>
          <cell r="U535">
            <v>0</v>
          </cell>
          <cell r="V535">
            <v>0</v>
          </cell>
          <cell r="W535">
            <v>0</v>
          </cell>
          <cell r="X535">
            <v>0</v>
          </cell>
          <cell r="Y535">
            <v>0</v>
          </cell>
          <cell r="Z535">
            <v>0</v>
          </cell>
          <cell r="AA535">
            <v>0</v>
          </cell>
          <cell r="AB535">
            <v>0</v>
          </cell>
          <cell r="AC535">
            <v>0</v>
          </cell>
          <cell r="AD535">
            <v>0</v>
          </cell>
          <cell r="AE535">
            <v>0</v>
          </cell>
          <cell r="AF535">
            <v>0</v>
          </cell>
          <cell r="AG535">
            <v>1</v>
          </cell>
          <cell r="AH535">
            <v>0</v>
          </cell>
          <cell r="AI535">
            <v>0</v>
          </cell>
          <cell r="AJ535">
            <v>0</v>
          </cell>
          <cell r="AK535">
            <v>0</v>
          </cell>
          <cell r="AL535">
            <v>0</v>
          </cell>
          <cell r="AM535">
            <v>0</v>
          </cell>
          <cell r="AN535">
            <v>0</v>
          </cell>
          <cell r="AO535">
            <v>0</v>
          </cell>
          <cell r="AP535">
            <v>0</v>
          </cell>
          <cell r="AQ535">
            <v>1</v>
          </cell>
          <cell r="AR535">
            <v>11</v>
          </cell>
        </row>
        <row r="536">
          <cell r="E536">
            <v>2</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2</v>
          </cell>
        </row>
        <row r="537">
          <cell r="E537">
            <v>4</v>
          </cell>
          <cell r="F537">
            <v>0</v>
          </cell>
          <cell r="G537">
            <v>10</v>
          </cell>
          <cell r="H537">
            <v>2</v>
          </cell>
          <cell r="I537">
            <v>1</v>
          </cell>
          <cell r="J537">
            <v>0</v>
          </cell>
          <cell r="K537">
            <v>0</v>
          </cell>
          <cell r="L537">
            <v>0</v>
          </cell>
          <cell r="M537">
            <v>0</v>
          </cell>
          <cell r="N537">
            <v>0</v>
          </cell>
          <cell r="O537">
            <v>0</v>
          </cell>
          <cell r="P537">
            <v>0</v>
          </cell>
          <cell r="Q537">
            <v>0</v>
          </cell>
          <cell r="R537">
            <v>0</v>
          </cell>
          <cell r="S537">
            <v>3</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4</v>
          </cell>
          <cell r="AH537">
            <v>0</v>
          </cell>
          <cell r="AI537">
            <v>0</v>
          </cell>
          <cell r="AJ537">
            <v>0</v>
          </cell>
          <cell r="AK537">
            <v>0</v>
          </cell>
          <cell r="AL537">
            <v>0</v>
          </cell>
          <cell r="AM537">
            <v>0</v>
          </cell>
          <cell r="AN537">
            <v>0</v>
          </cell>
          <cell r="AO537">
            <v>0</v>
          </cell>
          <cell r="AP537">
            <v>0</v>
          </cell>
          <cell r="AQ537">
            <v>0</v>
          </cell>
          <cell r="AR537">
            <v>24</v>
          </cell>
        </row>
        <row r="538">
          <cell r="E538">
            <v>0</v>
          </cell>
          <cell r="F538">
            <v>0</v>
          </cell>
          <cell r="G538">
            <v>20</v>
          </cell>
          <cell r="H538">
            <v>3</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9</v>
          </cell>
          <cell r="AH538">
            <v>0</v>
          </cell>
          <cell r="AI538">
            <v>0</v>
          </cell>
          <cell r="AJ538">
            <v>0</v>
          </cell>
          <cell r="AK538">
            <v>0</v>
          </cell>
          <cell r="AL538">
            <v>0</v>
          </cell>
          <cell r="AM538">
            <v>0</v>
          </cell>
          <cell r="AN538">
            <v>0</v>
          </cell>
          <cell r="AO538">
            <v>0</v>
          </cell>
          <cell r="AP538">
            <v>0</v>
          </cell>
          <cell r="AQ538">
            <v>0</v>
          </cell>
          <cell r="AR538">
            <v>32</v>
          </cell>
        </row>
        <row r="539">
          <cell r="E539">
            <v>0</v>
          </cell>
          <cell r="F539">
            <v>0</v>
          </cell>
          <cell r="G539">
            <v>0</v>
          </cell>
          <cell r="H539">
            <v>0</v>
          </cell>
          <cell r="I539">
            <v>1</v>
          </cell>
          <cell r="J539">
            <v>0</v>
          </cell>
          <cell r="K539">
            <v>0</v>
          </cell>
          <cell r="L539">
            <v>0</v>
          </cell>
          <cell r="M539">
            <v>0</v>
          </cell>
          <cell r="N539">
            <v>0</v>
          </cell>
          <cell r="O539">
            <v>0</v>
          </cell>
          <cell r="P539">
            <v>0</v>
          </cell>
          <cell r="Q539">
            <v>0</v>
          </cell>
          <cell r="R539">
            <v>0</v>
          </cell>
          <cell r="S539">
            <v>2</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3</v>
          </cell>
        </row>
        <row r="540">
          <cell r="E540">
            <v>3</v>
          </cell>
          <cell r="F540">
            <v>0</v>
          </cell>
          <cell r="G540">
            <v>11</v>
          </cell>
          <cell r="H540">
            <v>1</v>
          </cell>
          <cell r="I540">
            <v>9</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21</v>
          </cell>
          <cell r="AH540">
            <v>0</v>
          </cell>
          <cell r="AI540">
            <v>0</v>
          </cell>
          <cell r="AJ540">
            <v>0</v>
          </cell>
          <cell r="AK540">
            <v>0</v>
          </cell>
          <cell r="AL540">
            <v>0</v>
          </cell>
          <cell r="AM540">
            <v>0</v>
          </cell>
          <cell r="AN540">
            <v>0</v>
          </cell>
          <cell r="AO540">
            <v>0</v>
          </cell>
          <cell r="AP540">
            <v>0</v>
          </cell>
          <cell r="AQ540">
            <v>0</v>
          </cell>
          <cell r="AR540">
            <v>45</v>
          </cell>
        </row>
        <row r="541">
          <cell r="E541">
            <v>24</v>
          </cell>
          <cell r="F541">
            <v>1</v>
          </cell>
          <cell r="G541">
            <v>89</v>
          </cell>
          <cell r="H541">
            <v>14</v>
          </cell>
          <cell r="I541">
            <v>4</v>
          </cell>
          <cell r="J541">
            <v>0</v>
          </cell>
          <cell r="K541">
            <v>0</v>
          </cell>
          <cell r="L541">
            <v>0</v>
          </cell>
          <cell r="M541">
            <v>0</v>
          </cell>
          <cell r="N541">
            <v>0</v>
          </cell>
          <cell r="O541">
            <v>0</v>
          </cell>
          <cell r="P541">
            <v>0</v>
          </cell>
          <cell r="Q541">
            <v>0</v>
          </cell>
          <cell r="R541">
            <v>0</v>
          </cell>
          <cell r="S541">
            <v>1</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82</v>
          </cell>
          <cell r="AH541">
            <v>0</v>
          </cell>
          <cell r="AI541">
            <v>0</v>
          </cell>
          <cell r="AJ541">
            <v>0</v>
          </cell>
          <cell r="AK541">
            <v>0</v>
          </cell>
          <cell r="AL541">
            <v>0</v>
          </cell>
          <cell r="AM541">
            <v>0</v>
          </cell>
          <cell r="AN541">
            <v>0</v>
          </cell>
          <cell r="AO541">
            <v>0</v>
          </cell>
          <cell r="AP541">
            <v>0</v>
          </cell>
          <cell r="AQ541">
            <v>5</v>
          </cell>
          <cell r="AR541">
            <v>220</v>
          </cell>
        </row>
        <row r="542">
          <cell r="E542">
            <v>8</v>
          </cell>
          <cell r="F542">
            <v>0</v>
          </cell>
          <cell r="G542">
            <v>6</v>
          </cell>
          <cell r="H542">
            <v>2</v>
          </cell>
          <cell r="I542">
            <v>1</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24</v>
          </cell>
          <cell r="AH542">
            <v>0</v>
          </cell>
          <cell r="AI542">
            <v>0</v>
          </cell>
          <cell r="AJ542">
            <v>0</v>
          </cell>
          <cell r="AK542">
            <v>0</v>
          </cell>
          <cell r="AL542">
            <v>0</v>
          </cell>
          <cell r="AM542">
            <v>0</v>
          </cell>
          <cell r="AN542">
            <v>0</v>
          </cell>
          <cell r="AO542">
            <v>0</v>
          </cell>
          <cell r="AP542">
            <v>0</v>
          </cell>
          <cell r="AQ542">
            <v>0</v>
          </cell>
          <cell r="AR542">
            <v>41</v>
          </cell>
        </row>
        <row r="543">
          <cell r="E543">
            <v>0</v>
          </cell>
          <cell r="F543">
            <v>0</v>
          </cell>
          <cell r="G543">
            <v>0</v>
          </cell>
          <cell r="H543">
            <v>1</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21</v>
          </cell>
          <cell r="AH543">
            <v>0</v>
          </cell>
          <cell r="AI543">
            <v>0</v>
          </cell>
          <cell r="AJ543">
            <v>0</v>
          </cell>
          <cell r="AK543">
            <v>0</v>
          </cell>
          <cell r="AL543">
            <v>0</v>
          </cell>
          <cell r="AM543">
            <v>0</v>
          </cell>
          <cell r="AN543">
            <v>0</v>
          </cell>
          <cell r="AO543">
            <v>0</v>
          </cell>
          <cell r="AP543">
            <v>0</v>
          </cell>
          <cell r="AQ543">
            <v>0</v>
          </cell>
          <cell r="AR543">
            <v>22</v>
          </cell>
        </row>
        <row r="544">
          <cell r="E544">
            <v>1</v>
          </cell>
          <cell r="F544">
            <v>0</v>
          </cell>
          <cell r="G544">
            <v>3</v>
          </cell>
          <cell r="H544">
            <v>1</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5</v>
          </cell>
          <cell r="AH544">
            <v>0</v>
          </cell>
          <cell r="AI544">
            <v>0</v>
          </cell>
          <cell r="AJ544">
            <v>0</v>
          </cell>
          <cell r="AK544">
            <v>0</v>
          </cell>
          <cell r="AL544">
            <v>0</v>
          </cell>
          <cell r="AM544">
            <v>0</v>
          </cell>
          <cell r="AN544">
            <v>0</v>
          </cell>
          <cell r="AO544">
            <v>0</v>
          </cell>
          <cell r="AP544">
            <v>0</v>
          </cell>
          <cell r="AQ544">
            <v>0</v>
          </cell>
          <cell r="AR544">
            <v>10</v>
          </cell>
        </row>
        <row r="545">
          <cell r="E545">
            <v>5</v>
          </cell>
          <cell r="F545">
            <v>0</v>
          </cell>
          <cell r="G545">
            <v>0</v>
          </cell>
          <cell r="H545">
            <v>0</v>
          </cell>
          <cell r="I545">
            <v>3</v>
          </cell>
          <cell r="J545">
            <v>0</v>
          </cell>
          <cell r="K545">
            <v>0</v>
          </cell>
          <cell r="L545">
            <v>0</v>
          </cell>
          <cell r="M545">
            <v>0</v>
          </cell>
          <cell r="N545">
            <v>0</v>
          </cell>
          <cell r="O545">
            <v>0</v>
          </cell>
          <cell r="P545">
            <v>2</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3</v>
          </cell>
          <cell r="AH545">
            <v>0</v>
          </cell>
          <cell r="AI545">
            <v>0</v>
          </cell>
          <cell r="AJ545">
            <v>0</v>
          </cell>
          <cell r="AK545">
            <v>0</v>
          </cell>
          <cell r="AL545">
            <v>0</v>
          </cell>
          <cell r="AM545">
            <v>0</v>
          </cell>
          <cell r="AN545">
            <v>0</v>
          </cell>
          <cell r="AO545">
            <v>0</v>
          </cell>
          <cell r="AP545">
            <v>0</v>
          </cell>
          <cell r="AQ545">
            <v>2</v>
          </cell>
          <cell r="AR545">
            <v>15</v>
          </cell>
        </row>
        <row r="546">
          <cell r="E546">
            <v>75</v>
          </cell>
          <cell r="F546">
            <v>0</v>
          </cell>
          <cell r="G546">
            <v>42</v>
          </cell>
          <cell r="H546">
            <v>29</v>
          </cell>
          <cell r="I546">
            <v>83</v>
          </cell>
          <cell r="J546">
            <v>105</v>
          </cell>
          <cell r="K546">
            <v>0</v>
          </cell>
          <cell r="L546">
            <v>0</v>
          </cell>
          <cell r="M546">
            <v>2</v>
          </cell>
          <cell r="N546">
            <v>0</v>
          </cell>
          <cell r="O546">
            <v>1</v>
          </cell>
          <cell r="P546">
            <v>0</v>
          </cell>
          <cell r="Q546">
            <v>0</v>
          </cell>
          <cell r="R546">
            <v>4</v>
          </cell>
          <cell r="S546">
            <v>4</v>
          </cell>
          <cell r="T546">
            <v>0</v>
          </cell>
          <cell r="U546">
            <v>0</v>
          </cell>
          <cell r="V546">
            <v>36</v>
          </cell>
          <cell r="W546">
            <v>0</v>
          </cell>
          <cell r="X546">
            <v>0</v>
          </cell>
          <cell r="Y546">
            <v>0</v>
          </cell>
          <cell r="Z546">
            <v>0</v>
          </cell>
          <cell r="AA546">
            <v>0</v>
          </cell>
          <cell r="AB546">
            <v>0</v>
          </cell>
          <cell r="AC546">
            <v>0</v>
          </cell>
          <cell r="AD546">
            <v>0</v>
          </cell>
          <cell r="AE546">
            <v>0</v>
          </cell>
          <cell r="AF546">
            <v>0</v>
          </cell>
          <cell r="AG546">
            <v>41</v>
          </cell>
          <cell r="AH546">
            <v>17</v>
          </cell>
          <cell r="AI546">
            <v>0</v>
          </cell>
          <cell r="AJ546">
            <v>0</v>
          </cell>
          <cell r="AK546">
            <v>0</v>
          </cell>
          <cell r="AL546">
            <v>0</v>
          </cell>
          <cell r="AM546">
            <v>0</v>
          </cell>
          <cell r="AN546">
            <v>0</v>
          </cell>
          <cell r="AO546">
            <v>0</v>
          </cell>
          <cell r="AP546">
            <v>0</v>
          </cell>
          <cell r="AQ546">
            <v>11</v>
          </cell>
          <cell r="AR546">
            <v>450</v>
          </cell>
        </row>
        <row r="547">
          <cell r="E547">
            <v>9</v>
          </cell>
          <cell r="F547">
            <v>0</v>
          </cell>
          <cell r="G547">
            <v>5</v>
          </cell>
          <cell r="H547">
            <v>2</v>
          </cell>
          <cell r="I547">
            <v>10</v>
          </cell>
          <cell r="J547">
            <v>12</v>
          </cell>
          <cell r="K547">
            <v>0</v>
          </cell>
          <cell r="L547">
            <v>0</v>
          </cell>
          <cell r="M547">
            <v>0</v>
          </cell>
          <cell r="N547">
            <v>0</v>
          </cell>
          <cell r="O547">
            <v>0</v>
          </cell>
          <cell r="P547">
            <v>1</v>
          </cell>
          <cell r="Q547">
            <v>0</v>
          </cell>
          <cell r="R547">
            <v>1</v>
          </cell>
          <cell r="S547">
            <v>0</v>
          </cell>
          <cell r="T547">
            <v>0</v>
          </cell>
          <cell r="U547">
            <v>0</v>
          </cell>
          <cell r="V547">
            <v>2</v>
          </cell>
          <cell r="W547">
            <v>0</v>
          </cell>
          <cell r="X547">
            <v>0</v>
          </cell>
          <cell r="Y547">
            <v>0</v>
          </cell>
          <cell r="Z547">
            <v>0</v>
          </cell>
          <cell r="AA547">
            <v>0</v>
          </cell>
          <cell r="AB547">
            <v>0</v>
          </cell>
          <cell r="AC547">
            <v>1</v>
          </cell>
          <cell r="AD547">
            <v>0</v>
          </cell>
          <cell r="AE547">
            <v>0</v>
          </cell>
          <cell r="AF547">
            <v>0</v>
          </cell>
          <cell r="AG547">
            <v>2</v>
          </cell>
          <cell r="AH547">
            <v>0</v>
          </cell>
          <cell r="AI547">
            <v>0</v>
          </cell>
          <cell r="AJ547">
            <v>1</v>
          </cell>
          <cell r="AK547">
            <v>0</v>
          </cell>
          <cell r="AL547">
            <v>0</v>
          </cell>
          <cell r="AM547">
            <v>0</v>
          </cell>
          <cell r="AN547">
            <v>0</v>
          </cell>
          <cell r="AO547">
            <v>0</v>
          </cell>
          <cell r="AP547">
            <v>0</v>
          </cell>
          <cell r="AQ547">
            <v>1</v>
          </cell>
          <cell r="AR547">
            <v>47</v>
          </cell>
        </row>
        <row r="548">
          <cell r="E548">
            <v>6</v>
          </cell>
          <cell r="F548">
            <v>2</v>
          </cell>
          <cell r="G548">
            <v>1</v>
          </cell>
          <cell r="H548">
            <v>7</v>
          </cell>
          <cell r="I548">
            <v>0</v>
          </cell>
          <cell r="J548">
            <v>8</v>
          </cell>
          <cell r="K548">
            <v>0</v>
          </cell>
          <cell r="L548">
            <v>0</v>
          </cell>
          <cell r="M548">
            <v>0</v>
          </cell>
          <cell r="N548">
            <v>0</v>
          </cell>
          <cell r="O548">
            <v>0</v>
          </cell>
          <cell r="P548">
            <v>0</v>
          </cell>
          <cell r="Q548">
            <v>0</v>
          </cell>
          <cell r="R548">
            <v>0</v>
          </cell>
          <cell r="S548">
            <v>0</v>
          </cell>
          <cell r="T548">
            <v>0</v>
          </cell>
          <cell r="U548">
            <v>0</v>
          </cell>
          <cell r="V548">
            <v>2</v>
          </cell>
          <cell r="W548">
            <v>0</v>
          </cell>
          <cell r="X548">
            <v>0</v>
          </cell>
          <cell r="Y548">
            <v>0</v>
          </cell>
          <cell r="Z548">
            <v>0</v>
          </cell>
          <cell r="AA548">
            <v>0</v>
          </cell>
          <cell r="AB548">
            <v>0</v>
          </cell>
          <cell r="AC548">
            <v>0</v>
          </cell>
          <cell r="AD548">
            <v>0</v>
          </cell>
          <cell r="AE548">
            <v>0</v>
          </cell>
          <cell r="AF548">
            <v>0</v>
          </cell>
          <cell r="AG548">
            <v>5</v>
          </cell>
          <cell r="AH548">
            <v>0</v>
          </cell>
          <cell r="AI548">
            <v>0</v>
          </cell>
          <cell r="AJ548">
            <v>0</v>
          </cell>
          <cell r="AK548">
            <v>0</v>
          </cell>
          <cell r="AL548">
            <v>0</v>
          </cell>
          <cell r="AM548">
            <v>0</v>
          </cell>
          <cell r="AN548">
            <v>0</v>
          </cell>
          <cell r="AO548">
            <v>0</v>
          </cell>
          <cell r="AP548">
            <v>0</v>
          </cell>
          <cell r="AQ548">
            <v>3</v>
          </cell>
          <cell r="AR548">
            <v>34</v>
          </cell>
        </row>
        <row r="549">
          <cell r="E549">
            <v>1</v>
          </cell>
          <cell r="F549">
            <v>1</v>
          </cell>
          <cell r="G549">
            <v>0</v>
          </cell>
          <cell r="H549">
            <v>0</v>
          </cell>
          <cell r="I549">
            <v>1</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1</v>
          </cell>
          <cell r="AR549">
            <v>4</v>
          </cell>
        </row>
        <row r="550">
          <cell r="E550">
            <v>1</v>
          </cell>
          <cell r="F550">
            <v>0</v>
          </cell>
          <cell r="G550">
            <v>4</v>
          </cell>
          <cell r="H550">
            <v>1</v>
          </cell>
          <cell r="I550">
            <v>2</v>
          </cell>
          <cell r="J550">
            <v>2</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1</v>
          </cell>
          <cell r="AH550">
            <v>0</v>
          </cell>
          <cell r="AI550">
            <v>0</v>
          </cell>
          <cell r="AJ550">
            <v>0</v>
          </cell>
          <cell r="AK550">
            <v>0</v>
          </cell>
          <cell r="AL550">
            <v>0</v>
          </cell>
          <cell r="AM550">
            <v>0</v>
          </cell>
          <cell r="AN550">
            <v>0</v>
          </cell>
          <cell r="AO550">
            <v>0</v>
          </cell>
          <cell r="AP550">
            <v>0</v>
          </cell>
          <cell r="AQ550">
            <v>0</v>
          </cell>
          <cell r="AR550">
            <v>11</v>
          </cell>
        </row>
        <row r="551">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1</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1</v>
          </cell>
        </row>
        <row r="552">
          <cell r="E552">
            <v>2</v>
          </cell>
          <cell r="F552">
            <v>0</v>
          </cell>
          <cell r="G552">
            <v>0</v>
          </cell>
          <cell r="H552">
            <v>0</v>
          </cell>
          <cell r="I552">
            <v>0</v>
          </cell>
          <cell r="J552">
            <v>0</v>
          </cell>
          <cell r="K552">
            <v>1</v>
          </cell>
          <cell r="L552">
            <v>0</v>
          </cell>
          <cell r="M552">
            <v>0</v>
          </cell>
          <cell r="N552">
            <v>0</v>
          </cell>
          <cell r="O552">
            <v>0</v>
          </cell>
          <cell r="P552">
            <v>0</v>
          </cell>
          <cell r="Q552">
            <v>0</v>
          </cell>
          <cell r="R552">
            <v>0</v>
          </cell>
          <cell r="S552">
            <v>1</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4</v>
          </cell>
        </row>
        <row r="553">
          <cell r="E553">
            <v>1</v>
          </cell>
          <cell r="F553">
            <v>0</v>
          </cell>
          <cell r="G553">
            <v>0</v>
          </cell>
          <cell r="H553">
            <v>1</v>
          </cell>
          <cell r="I553">
            <v>0</v>
          </cell>
          <cell r="J553">
            <v>0</v>
          </cell>
          <cell r="K553">
            <v>0</v>
          </cell>
          <cell r="L553">
            <v>0</v>
          </cell>
          <cell r="M553">
            <v>0</v>
          </cell>
          <cell r="N553">
            <v>0</v>
          </cell>
          <cell r="O553">
            <v>0</v>
          </cell>
          <cell r="P553">
            <v>0</v>
          </cell>
          <cell r="Q553">
            <v>0</v>
          </cell>
          <cell r="R553">
            <v>0</v>
          </cell>
          <cell r="S553">
            <v>2</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4</v>
          </cell>
        </row>
        <row r="554">
          <cell r="E554">
            <v>0</v>
          </cell>
          <cell r="F554">
            <v>0</v>
          </cell>
          <cell r="G554">
            <v>2</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2</v>
          </cell>
        </row>
        <row r="555">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E556">
            <v>31</v>
          </cell>
          <cell r="F556">
            <v>1</v>
          </cell>
          <cell r="G556">
            <v>14</v>
          </cell>
          <cell r="H556">
            <v>1</v>
          </cell>
          <cell r="I556">
            <v>83</v>
          </cell>
          <cell r="J556">
            <v>1</v>
          </cell>
          <cell r="K556">
            <v>0</v>
          </cell>
          <cell r="L556">
            <v>0</v>
          </cell>
          <cell r="M556">
            <v>0</v>
          </cell>
          <cell r="N556">
            <v>0</v>
          </cell>
          <cell r="O556">
            <v>2</v>
          </cell>
          <cell r="P556">
            <v>0</v>
          </cell>
          <cell r="Q556">
            <v>0</v>
          </cell>
          <cell r="R556">
            <v>2</v>
          </cell>
          <cell r="S556">
            <v>5</v>
          </cell>
          <cell r="T556">
            <v>0</v>
          </cell>
          <cell r="U556">
            <v>0</v>
          </cell>
          <cell r="V556">
            <v>1</v>
          </cell>
          <cell r="W556">
            <v>0</v>
          </cell>
          <cell r="X556">
            <v>0</v>
          </cell>
          <cell r="Y556">
            <v>0</v>
          </cell>
          <cell r="Z556">
            <v>0</v>
          </cell>
          <cell r="AA556">
            <v>0</v>
          </cell>
          <cell r="AB556">
            <v>0</v>
          </cell>
          <cell r="AC556">
            <v>0</v>
          </cell>
          <cell r="AD556">
            <v>0</v>
          </cell>
          <cell r="AE556">
            <v>0</v>
          </cell>
          <cell r="AF556">
            <v>0</v>
          </cell>
          <cell r="AG556">
            <v>3</v>
          </cell>
          <cell r="AH556">
            <v>0</v>
          </cell>
          <cell r="AI556">
            <v>0</v>
          </cell>
          <cell r="AJ556">
            <v>1</v>
          </cell>
          <cell r="AK556">
            <v>0</v>
          </cell>
          <cell r="AL556">
            <v>0</v>
          </cell>
          <cell r="AM556">
            <v>0</v>
          </cell>
          <cell r="AN556">
            <v>0</v>
          </cell>
          <cell r="AO556">
            <v>0</v>
          </cell>
          <cell r="AP556">
            <v>0</v>
          </cell>
          <cell r="AQ556">
            <v>6</v>
          </cell>
          <cell r="AR556">
            <v>151</v>
          </cell>
        </row>
        <row r="557">
          <cell r="E557">
            <v>0</v>
          </cell>
          <cell r="F557">
            <v>0</v>
          </cell>
          <cell r="G557">
            <v>0</v>
          </cell>
          <cell r="H557">
            <v>0</v>
          </cell>
          <cell r="I557">
            <v>1</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1</v>
          </cell>
        </row>
        <row r="558">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1</v>
          </cell>
          <cell r="AR558">
            <v>1</v>
          </cell>
        </row>
        <row r="559">
          <cell r="E559">
            <v>0</v>
          </cell>
          <cell r="F559">
            <v>0</v>
          </cell>
          <cell r="G559">
            <v>0</v>
          </cell>
          <cell r="H559">
            <v>0</v>
          </cell>
          <cell r="I559">
            <v>1</v>
          </cell>
          <cell r="J559">
            <v>0</v>
          </cell>
          <cell r="K559">
            <v>0</v>
          </cell>
          <cell r="L559">
            <v>0</v>
          </cell>
          <cell r="M559">
            <v>0</v>
          </cell>
          <cell r="N559">
            <v>0</v>
          </cell>
          <cell r="O559">
            <v>0</v>
          </cell>
          <cell r="P559">
            <v>0</v>
          </cell>
          <cell r="Q559">
            <v>0</v>
          </cell>
          <cell r="R559">
            <v>0</v>
          </cell>
          <cell r="S559">
            <v>1</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2</v>
          </cell>
        </row>
        <row r="560">
          <cell r="E560">
            <v>1</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2</v>
          </cell>
          <cell r="AR560">
            <v>3</v>
          </cell>
        </row>
        <row r="561">
          <cell r="E561">
            <v>5</v>
          </cell>
          <cell r="F561">
            <v>0</v>
          </cell>
          <cell r="G561">
            <v>1</v>
          </cell>
          <cell r="H561">
            <v>1</v>
          </cell>
          <cell r="I561">
            <v>0</v>
          </cell>
          <cell r="J561">
            <v>0</v>
          </cell>
          <cell r="K561">
            <v>0</v>
          </cell>
          <cell r="L561">
            <v>0</v>
          </cell>
          <cell r="M561">
            <v>1</v>
          </cell>
          <cell r="N561">
            <v>0</v>
          </cell>
          <cell r="O561">
            <v>0</v>
          </cell>
          <cell r="P561">
            <v>0</v>
          </cell>
          <cell r="Q561">
            <v>0</v>
          </cell>
          <cell r="R561">
            <v>0</v>
          </cell>
          <cell r="S561">
            <v>2</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2</v>
          </cell>
          <cell r="AH561">
            <v>0</v>
          </cell>
          <cell r="AI561">
            <v>0</v>
          </cell>
          <cell r="AJ561">
            <v>0</v>
          </cell>
          <cell r="AK561">
            <v>0</v>
          </cell>
          <cell r="AL561">
            <v>0</v>
          </cell>
          <cell r="AM561">
            <v>0</v>
          </cell>
          <cell r="AN561">
            <v>0</v>
          </cell>
          <cell r="AO561">
            <v>0</v>
          </cell>
          <cell r="AP561">
            <v>0</v>
          </cell>
          <cell r="AQ561">
            <v>2</v>
          </cell>
          <cell r="AR561">
            <v>14</v>
          </cell>
        </row>
        <row r="562">
          <cell r="E562">
            <v>2</v>
          </cell>
          <cell r="F562">
            <v>0</v>
          </cell>
          <cell r="G562">
            <v>4</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1</v>
          </cell>
          <cell r="AH562">
            <v>0</v>
          </cell>
          <cell r="AI562">
            <v>0</v>
          </cell>
          <cell r="AJ562">
            <v>0</v>
          </cell>
          <cell r="AK562">
            <v>0</v>
          </cell>
          <cell r="AL562">
            <v>0</v>
          </cell>
          <cell r="AM562">
            <v>0</v>
          </cell>
          <cell r="AN562">
            <v>0</v>
          </cell>
          <cell r="AO562">
            <v>0</v>
          </cell>
          <cell r="AP562">
            <v>0</v>
          </cell>
          <cell r="AQ562">
            <v>0</v>
          </cell>
          <cell r="AR562">
            <v>7</v>
          </cell>
        </row>
        <row r="563">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E564">
            <v>3</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3</v>
          </cell>
          <cell r="AR564">
            <v>6</v>
          </cell>
        </row>
        <row r="565">
          <cell r="E565">
            <v>13</v>
          </cell>
          <cell r="F565">
            <v>1</v>
          </cell>
          <cell r="G565">
            <v>4</v>
          </cell>
          <cell r="H565">
            <v>16</v>
          </cell>
          <cell r="I565">
            <v>79</v>
          </cell>
          <cell r="J565">
            <v>38</v>
          </cell>
          <cell r="K565">
            <v>0</v>
          </cell>
          <cell r="L565">
            <v>0</v>
          </cell>
          <cell r="M565">
            <v>0</v>
          </cell>
          <cell r="N565">
            <v>1</v>
          </cell>
          <cell r="O565">
            <v>5</v>
          </cell>
          <cell r="P565">
            <v>3</v>
          </cell>
          <cell r="Q565">
            <v>49</v>
          </cell>
          <cell r="R565">
            <v>0</v>
          </cell>
          <cell r="S565">
            <v>9</v>
          </cell>
          <cell r="T565">
            <v>25</v>
          </cell>
          <cell r="U565">
            <v>0</v>
          </cell>
          <cell r="V565">
            <v>1</v>
          </cell>
          <cell r="W565">
            <v>0</v>
          </cell>
          <cell r="X565">
            <v>0</v>
          </cell>
          <cell r="Y565">
            <v>0</v>
          </cell>
          <cell r="Z565">
            <v>1</v>
          </cell>
          <cell r="AA565">
            <v>0</v>
          </cell>
          <cell r="AB565">
            <v>0</v>
          </cell>
          <cell r="AC565">
            <v>0</v>
          </cell>
          <cell r="AD565">
            <v>0</v>
          </cell>
          <cell r="AE565">
            <v>0</v>
          </cell>
          <cell r="AF565">
            <v>0</v>
          </cell>
          <cell r="AG565">
            <v>21</v>
          </cell>
          <cell r="AH565">
            <v>1</v>
          </cell>
          <cell r="AI565">
            <v>0</v>
          </cell>
          <cell r="AJ565">
            <v>4</v>
          </cell>
          <cell r="AK565">
            <v>1</v>
          </cell>
          <cell r="AL565">
            <v>0</v>
          </cell>
          <cell r="AM565">
            <v>0</v>
          </cell>
          <cell r="AN565">
            <v>0</v>
          </cell>
          <cell r="AO565">
            <v>0</v>
          </cell>
          <cell r="AP565">
            <v>0</v>
          </cell>
          <cell r="AQ565">
            <v>32</v>
          </cell>
          <cell r="AR565">
            <v>304</v>
          </cell>
        </row>
        <row r="566">
          <cell r="E566">
            <v>2</v>
          </cell>
          <cell r="F566">
            <v>0</v>
          </cell>
          <cell r="G566">
            <v>2</v>
          </cell>
          <cell r="H566">
            <v>2</v>
          </cell>
          <cell r="I566">
            <v>8</v>
          </cell>
          <cell r="J566">
            <v>30</v>
          </cell>
          <cell r="K566">
            <v>0</v>
          </cell>
          <cell r="L566">
            <v>0</v>
          </cell>
          <cell r="M566">
            <v>0</v>
          </cell>
          <cell r="N566">
            <v>0</v>
          </cell>
          <cell r="O566">
            <v>0</v>
          </cell>
          <cell r="P566">
            <v>2</v>
          </cell>
          <cell r="Q566">
            <v>18</v>
          </cell>
          <cell r="R566">
            <v>1</v>
          </cell>
          <cell r="S566">
            <v>2</v>
          </cell>
          <cell r="T566">
            <v>7</v>
          </cell>
          <cell r="U566">
            <v>0</v>
          </cell>
          <cell r="V566">
            <v>0</v>
          </cell>
          <cell r="W566">
            <v>0</v>
          </cell>
          <cell r="X566">
            <v>0</v>
          </cell>
          <cell r="Y566">
            <v>0</v>
          </cell>
          <cell r="Z566">
            <v>0</v>
          </cell>
          <cell r="AA566">
            <v>0</v>
          </cell>
          <cell r="AB566">
            <v>0</v>
          </cell>
          <cell r="AC566">
            <v>0</v>
          </cell>
          <cell r="AD566">
            <v>0</v>
          </cell>
          <cell r="AE566">
            <v>0</v>
          </cell>
          <cell r="AF566">
            <v>0</v>
          </cell>
          <cell r="AG566">
            <v>11</v>
          </cell>
          <cell r="AH566">
            <v>1</v>
          </cell>
          <cell r="AI566">
            <v>0</v>
          </cell>
          <cell r="AJ566">
            <v>3</v>
          </cell>
          <cell r="AK566">
            <v>3</v>
          </cell>
          <cell r="AL566">
            <v>0</v>
          </cell>
          <cell r="AM566">
            <v>0</v>
          </cell>
          <cell r="AN566">
            <v>0</v>
          </cell>
          <cell r="AO566">
            <v>0</v>
          </cell>
          <cell r="AP566">
            <v>0</v>
          </cell>
          <cell r="AQ566">
            <v>7</v>
          </cell>
          <cell r="AR566">
            <v>99</v>
          </cell>
        </row>
        <row r="567">
          <cell r="E567">
            <v>9</v>
          </cell>
          <cell r="F567">
            <v>0</v>
          </cell>
          <cell r="G567">
            <v>3</v>
          </cell>
          <cell r="H567">
            <v>0</v>
          </cell>
          <cell r="I567">
            <v>32</v>
          </cell>
          <cell r="J567">
            <v>16</v>
          </cell>
          <cell r="K567">
            <v>0</v>
          </cell>
          <cell r="L567">
            <v>0</v>
          </cell>
          <cell r="M567">
            <v>0</v>
          </cell>
          <cell r="N567">
            <v>0</v>
          </cell>
          <cell r="O567">
            <v>0</v>
          </cell>
          <cell r="P567">
            <v>0</v>
          </cell>
          <cell r="Q567">
            <v>5</v>
          </cell>
          <cell r="R567">
            <v>3</v>
          </cell>
          <cell r="S567">
            <v>3</v>
          </cell>
          <cell r="T567">
            <v>4</v>
          </cell>
          <cell r="U567">
            <v>0</v>
          </cell>
          <cell r="V567">
            <v>2</v>
          </cell>
          <cell r="W567">
            <v>0</v>
          </cell>
          <cell r="X567">
            <v>0</v>
          </cell>
          <cell r="Y567">
            <v>0</v>
          </cell>
          <cell r="Z567">
            <v>0</v>
          </cell>
          <cell r="AA567">
            <v>0</v>
          </cell>
          <cell r="AB567">
            <v>0</v>
          </cell>
          <cell r="AC567">
            <v>0</v>
          </cell>
          <cell r="AD567">
            <v>0</v>
          </cell>
          <cell r="AE567">
            <v>0</v>
          </cell>
          <cell r="AF567">
            <v>0</v>
          </cell>
          <cell r="AG567">
            <v>13</v>
          </cell>
          <cell r="AH567">
            <v>0</v>
          </cell>
          <cell r="AI567">
            <v>0</v>
          </cell>
          <cell r="AJ567">
            <v>1</v>
          </cell>
          <cell r="AK567">
            <v>0</v>
          </cell>
          <cell r="AL567">
            <v>0</v>
          </cell>
          <cell r="AM567">
            <v>0</v>
          </cell>
          <cell r="AN567">
            <v>0</v>
          </cell>
          <cell r="AO567">
            <v>0</v>
          </cell>
          <cell r="AP567">
            <v>0</v>
          </cell>
          <cell r="AQ567">
            <v>3</v>
          </cell>
          <cell r="AR567">
            <v>94</v>
          </cell>
        </row>
        <row r="568">
          <cell r="E568">
            <v>0</v>
          </cell>
          <cell r="F568">
            <v>0</v>
          </cell>
          <cell r="G568">
            <v>0</v>
          </cell>
          <cell r="H568">
            <v>0</v>
          </cell>
          <cell r="I568">
            <v>1</v>
          </cell>
          <cell r="J568">
            <v>2</v>
          </cell>
          <cell r="K568">
            <v>0</v>
          </cell>
          <cell r="L568">
            <v>0</v>
          </cell>
          <cell r="M568">
            <v>0</v>
          </cell>
          <cell r="N568">
            <v>0</v>
          </cell>
          <cell r="O568">
            <v>0</v>
          </cell>
          <cell r="P568">
            <v>0</v>
          </cell>
          <cell r="Q568">
            <v>0</v>
          </cell>
          <cell r="R568">
            <v>0</v>
          </cell>
          <cell r="S568">
            <v>0</v>
          </cell>
          <cell r="T568">
            <v>6</v>
          </cell>
          <cell r="U568">
            <v>0</v>
          </cell>
          <cell r="V568">
            <v>0</v>
          </cell>
          <cell r="W568">
            <v>0</v>
          </cell>
          <cell r="X568">
            <v>0</v>
          </cell>
          <cell r="Y568">
            <v>0</v>
          </cell>
          <cell r="Z568">
            <v>0</v>
          </cell>
          <cell r="AA568">
            <v>0</v>
          </cell>
          <cell r="AB568">
            <v>0</v>
          </cell>
          <cell r="AC568">
            <v>0</v>
          </cell>
          <cell r="AD568">
            <v>0</v>
          </cell>
          <cell r="AE568">
            <v>0</v>
          </cell>
          <cell r="AF568">
            <v>0</v>
          </cell>
          <cell r="AG568">
            <v>3</v>
          </cell>
          <cell r="AH568">
            <v>2</v>
          </cell>
          <cell r="AI568">
            <v>0</v>
          </cell>
          <cell r="AJ568">
            <v>0</v>
          </cell>
          <cell r="AK568">
            <v>0</v>
          </cell>
          <cell r="AL568">
            <v>0</v>
          </cell>
          <cell r="AM568">
            <v>0</v>
          </cell>
          <cell r="AN568">
            <v>0</v>
          </cell>
          <cell r="AO568">
            <v>0</v>
          </cell>
          <cell r="AP568">
            <v>0</v>
          </cell>
          <cell r="AQ568">
            <v>0</v>
          </cell>
          <cell r="AR568">
            <v>14</v>
          </cell>
        </row>
        <row r="569">
          <cell r="E569">
            <v>1</v>
          </cell>
          <cell r="F569">
            <v>0</v>
          </cell>
          <cell r="G569">
            <v>3</v>
          </cell>
          <cell r="H569">
            <v>30</v>
          </cell>
          <cell r="I569">
            <v>91</v>
          </cell>
          <cell r="J569">
            <v>58</v>
          </cell>
          <cell r="K569">
            <v>1</v>
          </cell>
          <cell r="L569">
            <v>0</v>
          </cell>
          <cell r="M569">
            <v>1</v>
          </cell>
          <cell r="N569">
            <v>0</v>
          </cell>
          <cell r="O569">
            <v>0</v>
          </cell>
          <cell r="P569">
            <v>0</v>
          </cell>
          <cell r="Q569">
            <v>17</v>
          </cell>
          <cell r="R569">
            <v>2</v>
          </cell>
          <cell r="S569">
            <v>0</v>
          </cell>
          <cell r="T569">
            <v>7</v>
          </cell>
          <cell r="U569">
            <v>0</v>
          </cell>
          <cell r="V569">
            <v>1</v>
          </cell>
          <cell r="W569">
            <v>0</v>
          </cell>
          <cell r="X569">
            <v>0</v>
          </cell>
          <cell r="Y569">
            <v>0</v>
          </cell>
          <cell r="Z569">
            <v>0</v>
          </cell>
          <cell r="AA569">
            <v>0</v>
          </cell>
          <cell r="AB569">
            <v>0</v>
          </cell>
          <cell r="AC569">
            <v>0</v>
          </cell>
          <cell r="AD569">
            <v>0</v>
          </cell>
          <cell r="AE569">
            <v>0</v>
          </cell>
          <cell r="AF569">
            <v>0</v>
          </cell>
          <cell r="AG569">
            <v>30</v>
          </cell>
          <cell r="AH569">
            <v>8</v>
          </cell>
          <cell r="AI569">
            <v>0</v>
          </cell>
          <cell r="AJ569">
            <v>0</v>
          </cell>
          <cell r="AK569">
            <v>1</v>
          </cell>
          <cell r="AL569">
            <v>0</v>
          </cell>
          <cell r="AM569">
            <v>0</v>
          </cell>
          <cell r="AN569">
            <v>0</v>
          </cell>
          <cell r="AO569">
            <v>0</v>
          </cell>
          <cell r="AP569">
            <v>0</v>
          </cell>
          <cell r="AQ569">
            <v>39</v>
          </cell>
          <cell r="AR569">
            <v>290</v>
          </cell>
        </row>
        <row r="570">
          <cell r="E570">
            <v>0</v>
          </cell>
          <cell r="F570">
            <v>0</v>
          </cell>
          <cell r="G570">
            <v>0</v>
          </cell>
          <cell r="H570">
            <v>15</v>
          </cell>
          <cell r="I570">
            <v>23</v>
          </cell>
          <cell r="J570">
            <v>69</v>
          </cell>
          <cell r="K570">
            <v>0</v>
          </cell>
          <cell r="L570">
            <v>0</v>
          </cell>
          <cell r="M570">
            <v>0</v>
          </cell>
          <cell r="N570">
            <v>0</v>
          </cell>
          <cell r="O570">
            <v>0</v>
          </cell>
          <cell r="P570">
            <v>0</v>
          </cell>
          <cell r="Q570">
            <v>25</v>
          </cell>
          <cell r="R570">
            <v>0</v>
          </cell>
          <cell r="S570">
            <v>0</v>
          </cell>
          <cell r="T570">
            <v>12</v>
          </cell>
          <cell r="U570">
            <v>1</v>
          </cell>
          <cell r="V570">
            <v>0</v>
          </cell>
          <cell r="W570">
            <v>0</v>
          </cell>
          <cell r="X570">
            <v>0</v>
          </cell>
          <cell r="Y570">
            <v>0</v>
          </cell>
          <cell r="Z570">
            <v>0</v>
          </cell>
          <cell r="AA570">
            <v>0</v>
          </cell>
          <cell r="AB570">
            <v>0</v>
          </cell>
          <cell r="AC570">
            <v>0</v>
          </cell>
          <cell r="AD570">
            <v>0</v>
          </cell>
          <cell r="AE570">
            <v>0</v>
          </cell>
          <cell r="AF570">
            <v>0</v>
          </cell>
          <cell r="AG570">
            <v>16</v>
          </cell>
          <cell r="AH570">
            <v>4</v>
          </cell>
          <cell r="AI570">
            <v>0</v>
          </cell>
          <cell r="AJ570">
            <v>7</v>
          </cell>
          <cell r="AK570">
            <v>1</v>
          </cell>
          <cell r="AL570">
            <v>0</v>
          </cell>
          <cell r="AM570">
            <v>0</v>
          </cell>
          <cell r="AN570">
            <v>0</v>
          </cell>
          <cell r="AO570">
            <v>0</v>
          </cell>
          <cell r="AP570">
            <v>0</v>
          </cell>
          <cell r="AQ570">
            <v>8</v>
          </cell>
          <cell r="AR570">
            <v>181</v>
          </cell>
        </row>
        <row r="571">
          <cell r="E571">
            <v>1</v>
          </cell>
          <cell r="F571">
            <v>0</v>
          </cell>
          <cell r="G571">
            <v>0</v>
          </cell>
          <cell r="H571">
            <v>18</v>
          </cell>
          <cell r="I571">
            <v>52</v>
          </cell>
          <cell r="J571">
            <v>164</v>
          </cell>
          <cell r="K571">
            <v>0</v>
          </cell>
          <cell r="L571">
            <v>0</v>
          </cell>
          <cell r="M571">
            <v>0</v>
          </cell>
          <cell r="N571">
            <v>0</v>
          </cell>
          <cell r="O571">
            <v>1</v>
          </cell>
          <cell r="P571">
            <v>1</v>
          </cell>
          <cell r="Q571">
            <v>38</v>
          </cell>
          <cell r="R571">
            <v>0</v>
          </cell>
          <cell r="S571">
            <v>1</v>
          </cell>
          <cell r="T571">
            <v>15</v>
          </cell>
          <cell r="U571">
            <v>0</v>
          </cell>
          <cell r="V571">
            <v>0</v>
          </cell>
          <cell r="W571">
            <v>0</v>
          </cell>
          <cell r="X571">
            <v>0</v>
          </cell>
          <cell r="Y571">
            <v>0</v>
          </cell>
          <cell r="Z571">
            <v>0</v>
          </cell>
          <cell r="AA571">
            <v>0</v>
          </cell>
          <cell r="AB571">
            <v>0</v>
          </cell>
          <cell r="AC571">
            <v>0</v>
          </cell>
          <cell r="AD571">
            <v>0</v>
          </cell>
          <cell r="AE571">
            <v>0</v>
          </cell>
          <cell r="AF571">
            <v>0</v>
          </cell>
          <cell r="AG571">
            <v>21</v>
          </cell>
          <cell r="AH571">
            <v>9</v>
          </cell>
          <cell r="AI571">
            <v>0</v>
          </cell>
          <cell r="AJ571">
            <v>0</v>
          </cell>
          <cell r="AK571">
            <v>0</v>
          </cell>
          <cell r="AL571">
            <v>0</v>
          </cell>
          <cell r="AM571">
            <v>0</v>
          </cell>
          <cell r="AN571">
            <v>0</v>
          </cell>
          <cell r="AO571">
            <v>0</v>
          </cell>
          <cell r="AP571">
            <v>0</v>
          </cell>
          <cell r="AQ571">
            <v>7</v>
          </cell>
          <cell r="AR571">
            <v>328</v>
          </cell>
        </row>
        <row r="572">
          <cell r="E572">
            <v>7</v>
          </cell>
          <cell r="F572">
            <v>0</v>
          </cell>
          <cell r="G572">
            <v>12</v>
          </cell>
          <cell r="H572">
            <v>30</v>
          </cell>
          <cell r="I572">
            <v>6</v>
          </cell>
          <cell r="J572">
            <v>19</v>
          </cell>
          <cell r="K572">
            <v>0</v>
          </cell>
          <cell r="L572">
            <v>0</v>
          </cell>
          <cell r="M572">
            <v>0</v>
          </cell>
          <cell r="N572">
            <v>0</v>
          </cell>
          <cell r="O572">
            <v>22</v>
          </cell>
          <cell r="P572">
            <v>0</v>
          </cell>
          <cell r="Q572">
            <v>47</v>
          </cell>
          <cell r="R572">
            <v>0</v>
          </cell>
          <cell r="S572">
            <v>0</v>
          </cell>
          <cell r="T572">
            <v>29</v>
          </cell>
          <cell r="U572">
            <v>0</v>
          </cell>
          <cell r="V572">
            <v>0</v>
          </cell>
          <cell r="W572">
            <v>0</v>
          </cell>
          <cell r="X572">
            <v>0</v>
          </cell>
          <cell r="Y572">
            <v>0</v>
          </cell>
          <cell r="Z572">
            <v>0</v>
          </cell>
          <cell r="AA572">
            <v>0</v>
          </cell>
          <cell r="AB572">
            <v>0</v>
          </cell>
          <cell r="AC572">
            <v>0</v>
          </cell>
          <cell r="AD572">
            <v>0</v>
          </cell>
          <cell r="AE572">
            <v>0</v>
          </cell>
          <cell r="AF572">
            <v>0</v>
          </cell>
          <cell r="AG572">
            <v>20</v>
          </cell>
          <cell r="AH572">
            <v>19</v>
          </cell>
          <cell r="AI572">
            <v>0</v>
          </cell>
          <cell r="AJ572">
            <v>0</v>
          </cell>
          <cell r="AK572">
            <v>0</v>
          </cell>
          <cell r="AL572">
            <v>0</v>
          </cell>
          <cell r="AM572">
            <v>0</v>
          </cell>
          <cell r="AN572">
            <v>0</v>
          </cell>
          <cell r="AO572">
            <v>0</v>
          </cell>
          <cell r="AP572">
            <v>0</v>
          </cell>
          <cell r="AQ572">
            <v>3</v>
          </cell>
          <cell r="AR572">
            <v>214</v>
          </cell>
        </row>
        <row r="573">
          <cell r="E573">
            <v>3</v>
          </cell>
          <cell r="F573">
            <v>0</v>
          </cell>
          <cell r="G573">
            <v>0</v>
          </cell>
          <cell r="H573">
            <v>1</v>
          </cell>
          <cell r="I573">
            <v>0</v>
          </cell>
          <cell r="J573">
            <v>2</v>
          </cell>
          <cell r="K573">
            <v>0</v>
          </cell>
          <cell r="L573">
            <v>0</v>
          </cell>
          <cell r="M573">
            <v>0</v>
          </cell>
          <cell r="N573">
            <v>0</v>
          </cell>
          <cell r="O573">
            <v>4</v>
          </cell>
          <cell r="P573">
            <v>0</v>
          </cell>
          <cell r="Q573">
            <v>0</v>
          </cell>
          <cell r="R573">
            <v>0</v>
          </cell>
          <cell r="S573">
            <v>0</v>
          </cell>
          <cell r="T573">
            <v>1</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11</v>
          </cell>
        </row>
        <row r="574">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E575">
            <v>1</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1</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2</v>
          </cell>
        </row>
        <row r="576">
          <cell r="E576">
            <v>1</v>
          </cell>
          <cell r="F576">
            <v>0</v>
          </cell>
          <cell r="G576">
            <v>0</v>
          </cell>
          <cell r="H576">
            <v>0</v>
          </cell>
          <cell r="I576">
            <v>1</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2</v>
          </cell>
        </row>
        <row r="577">
          <cell r="E577">
            <v>9</v>
          </cell>
          <cell r="F577">
            <v>0</v>
          </cell>
          <cell r="G577">
            <v>6</v>
          </cell>
          <cell r="H577">
            <v>3</v>
          </cell>
          <cell r="I577">
            <v>23</v>
          </cell>
          <cell r="J577">
            <v>10</v>
          </cell>
          <cell r="K577">
            <v>0</v>
          </cell>
          <cell r="L577">
            <v>0</v>
          </cell>
          <cell r="M577">
            <v>0</v>
          </cell>
          <cell r="N577">
            <v>0</v>
          </cell>
          <cell r="O577">
            <v>0</v>
          </cell>
          <cell r="P577">
            <v>0</v>
          </cell>
          <cell r="Q577">
            <v>2</v>
          </cell>
          <cell r="R577">
            <v>0</v>
          </cell>
          <cell r="S577">
            <v>4</v>
          </cell>
          <cell r="T577">
            <v>3</v>
          </cell>
          <cell r="U577">
            <v>0</v>
          </cell>
          <cell r="V577">
            <v>2</v>
          </cell>
          <cell r="W577">
            <v>0</v>
          </cell>
          <cell r="X577">
            <v>0</v>
          </cell>
          <cell r="Y577">
            <v>0</v>
          </cell>
          <cell r="Z577">
            <v>0</v>
          </cell>
          <cell r="AA577">
            <v>0</v>
          </cell>
          <cell r="AB577">
            <v>0</v>
          </cell>
          <cell r="AC577">
            <v>0</v>
          </cell>
          <cell r="AD577">
            <v>0</v>
          </cell>
          <cell r="AE577">
            <v>0</v>
          </cell>
          <cell r="AF577">
            <v>0</v>
          </cell>
          <cell r="AG577">
            <v>5</v>
          </cell>
          <cell r="AH577">
            <v>0</v>
          </cell>
          <cell r="AI577">
            <v>0</v>
          </cell>
          <cell r="AJ577">
            <v>1</v>
          </cell>
          <cell r="AK577">
            <v>2</v>
          </cell>
          <cell r="AL577">
            <v>0</v>
          </cell>
          <cell r="AM577">
            <v>0</v>
          </cell>
          <cell r="AN577">
            <v>0</v>
          </cell>
          <cell r="AO577">
            <v>0</v>
          </cell>
          <cell r="AP577">
            <v>0</v>
          </cell>
          <cell r="AQ577">
            <v>2</v>
          </cell>
          <cell r="AR577">
            <v>72</v>
          </cell>
        </row>
        <row r="578">
          <cell r="E578">
            <v>3</v>
          </cell>
          <cell r="F578">
            <v>0</v>
          </cell>
          <cell r="G578">
            <v>0</v>
          </cell>
          <cell r="H578">
            <v>0</v>
          </cell>
          <cell r="I578">
            <v>2</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5</v>
          </cell>
        </row>
        <row r="579">
          <cell r="E579">
            <v>29</v>
          </cell>
          <cell r="F579">
            <v>0</v>
          </cell>
          <cell r="G579">
            <v>11</v>
          </cell>
          <cell r="H579">
            <v>20</v>
          </cell>
          <cell r="I579">
            <v>112</v>
          </cell>
          <cell r="J579">
            <v>38</v>
          </cell>
          <cell r="K579">
            <v>1</v>
          </cell>
          <cell r="L579">
            <v>1</v>
          </cell>
          <cell r="M579">
            <v>2</v>
          </cell>
          <cell r="N579">
            <v>0</v>
          </cell>
          <cell r="O579">
            <v>3</v>
          </cell>
          <cell r="P579">
            <v>1</v>
          </cell>
          <cell r="Q579">
            <v>0</v>
          </cell>
          <cell r="R579">
            <v>0</v>
          </cell>
          <cell r="S579">
            <v>0</v>
          </cell>
          <cell r="T579">
            <v>0</v>
          </cell>
          <cell r="U579">
            <v>0</v>
          </cell>
          <cell r="V579">
            <v>15</v>
          </cell>
          <cell r="W579">
            <v>0</v>
          </cell>
          <cell r="X579">
            <v>0</v>
          </cell>
          <cell r="Y579">
            <v>0</v>
          </cell>
          <cell r="Z579">
            <v>0</v>
          </cell>
          <cell r="AA579">
            <v>0</v>
          </cell>
          <cell r="AB579">
            <v>0</v>
          </cell>
          <cell r="AC579">
            <v>0</v>
          </cell>
          <cell r="AD579">
            <v>0</v>
          </cell>
          <cell r="AE579">
            <v>0</v>
          </cell>
          <cell r="AF579">
            <v>0</v>
          </cell>
          <cell r="AG579">
            <v>62</v>
          </cell>
          <cell r="AH579">
            <v>5</v>
          </cell>
          <cell r="AI579">
            <v>0</v>
          </cell>
          <cell r="AJ579">
            <v>2</v>
          </cell>
          <cell r="AK579">
            <v>0</v>
          </cell>
          <cell r="AL579">
            <v>0</v>
          </cell>
          <cell r="AM579">
            <v>0</v>
          </cell>
          <cell r="AN579">
            <v>0</v>
          </cell>
          <cell r="AO579">
            <v>0</v>
          </cell>
          <cell r="AP579">
            <v>0</v>
          </cell>
          <cell r="AQ579">
            <v>20</v>
          </cell>
          <cell r="AR579">
            <v>322</v>
          </cell>
        </row>
        <row r="580">
          <cell r="E580">
            <v>2</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2</v>
          </cell>
        </row>
        <row r="581">
          <cell r="E581">
            <v>1</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1</v>
          </cell>
        </row>
        <row r="582">
          <cell r="E582">
            <v>4</v>
          </cell>
          <cell r="F582">
            <v>0</v>
          </cell>
          <cell r="G582">
            <v>1</v>
          </cell>
          <cell r="H582">
            <v>0</v>
          </cell>
          <cell r="I582">
            <v>9</v>
          </cell>
          <cell r="J582">
            <v>0</v>
          </cell>
          <cell r="K582">
            <v>0</v>
          </cell>
          <cell r="L582">
            <v>0</v>
          </cell>
          <cell r="M582">
            <v>1</v>
          </cell>
          <cell r="N582">
            <v>0</v>
          </cell>
          <cell r="O582">
            <v>0</v>
          </cell>
          <cell r="P582">
            <v>0</v>
          </cell>
          <cell r="Q582">
            <v>0</v>
          </cell>
          <cell r="R582">
            <v>0</v>
          </cell>
          <cell r="S582">
            <v>0</v>
          </cell>
          <cell r="T582">
            <v>0</v>
          </cell>
          <cell r="U582">
            <v>0</v>
          </cell>
          <cell r="V582">
            <v>6</v>
          </cell>
          <cell r="W582">
            <v>0</v>
          </cell>
          <cell r="X582">
            <v>0</v>
          </cell>
          <cell r="Y582">
            <v>0</v>
          </cell>
          <cell r="Z582">
            <v>0</v>
          </cell>
          <cell r="AA582">
            <v>0</v>
          </cell>
          <cell r="AB582">
            <v>0</v>
          </cell>
          <cell r="AC582">
            <v>0</v>
          </cell>
          <cell r="AD582">
            <v>0</v>
          </cell>
          <cell r="AE582">
            <v>0</v>
          </cell>
          <cell r="AF582">
            <v>0</v>
          </cell>
          <cell r="AG582">
            <v>2</v>
          </cell>
          <cell r="AH582">
            <v>0</v>
          </cell>
          <cell r="AI582">
            <v>0</v>
          </cell>
          <cell r="AJ582">
            <v>0</v>
          </cell>
          <cell r="AK582">
            <v>0</v>
          </cell>
          <cell r="AL582">
            <v>0</v>
          </cell>
          <cell r="AM582">
            <v>0</v>
          </cell>
          <cell r="AN582">
            <v>0</v>
          </cell>
          <cell r="AO582">
            <v>0</v>
          </cell>
          <cell r="AP582">
            <v>0</v>
          </cell>
          <cell r="AQ582">
            <v>0</v>
          </cell>
          <cell r="AR582">
            <v>23</v>
          </cell>
        </row>
        <row r="583">
          <cell r="E583">
            <v>0</v>
          </cell>
          <cell r="F583">
            <v>0</v>
          </cell>
          <cell r="G583">
            <v>1</v>
          </cell>
          <cell r="H583">
            <v>0</v>
          </cell>
          <cell r="I583">
            <v>2</v>
          </cell>
          <cell r="J583">
            <v>1</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4</v>
          </cell>
        </row>
        <row r="584">
          <cell r="E584">
            <v>11</v>
          </cell>
          <cell r="F584">
            <v>0</v>
          </cell>
          <cell r="G584">
            <v>6</v>
          </cell>
          <cell r="H584">
            <v>17</v>
          </cell>
          <cell r="I584">
            <v>18</v>
          </cell>
          <cell r="J584">
            <v>6</v>
          </cell>
          <cell r="K584">
            <v>0</v>
          </cell>
          <cell r="L584">
            <v>0</v>
          </cell>
          <cell r="M584">
            <v>0</v>
          </cell>
          <cell r="N584">
            <v>0</v>
          </cell>
          <cell r="O584">
            <v>3</v>
          </cell>
          <cell r="P584">
            <v>0</v>
          </cell>
          <cell r="Q584">
            <v>0</v>
          </cell>
          <cell r="R584">
            <v>0</v>
          </cell>
          <cell r="S584">
            <v>0</v>
          </cell>
          <cell r="T584">
            <v>0</v>
          </cell>
          <cell r="U584">
            <v>0</v>
          </cell>
          <cell r="V584">
            <v>5</v>
          </cell>
          <cell r="W584">
            <v>0</v>
          </cell>
          <cell r="X584">
            <v>0</v>
          </cell>
          <cell r="Y584">
            <v>0</v>
          </cell>
          <cell r="Z584">
            <v>0</v>
          </cell>
          <cell r="AA584">
            <v>0</v>
          </cell>
          <cell r="AB584">
            <v>0</v>
          </cell>
          <cell r="AC584">
            <v>0</v>
          </cell>
          <cell r="AD584">
            <v>0</v>
          </cell>
          <cell r="AE584">
            <v>0</v>
          </cell>
          <cell r="AF584">
            <v>0</v>
          </cell>
          <cell r="AG584">
            <v>11</v>
          </cell>
          <cell r="AH584">
            <v>4</v>
          </cell>
          <cell r="AI584">
            <v>0</v>
          </cell>
          <cell r="AJ584">
            <v>3</v>
          </cell>
          <cell r="AK584">
            <v>0</v>
          </cell>
          <cell r="AL584">
            <v>0</v>
          </cell>
          <cell r="AM584">
            <v>0</v>
          </cell>
          <cell r="AN584">
            <v>0</v>
          </cell>
          <cell r="AO584">
            <v>0</v>
          </cell>
          <cell r="AP584">
            <v>0</v>
          </cell>
          <cell r="AQ584">
            <v>0</v>
          </cell>
          <cell r="AR584">
            <v>84</v>
          </cell>
        </row>
        <row r="585">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E586">
            <v>96</v>
          </cell>
          <cell r="F586">
            <v>0</v>
          </cell>
          <cell r="G586">
            <v>35</v>
          </cell>
          <cell r="H586">
            <v>33</v>
          </cell>
          <cell r="I586">
            <v>528</v>
          </cell>
          <cell r="J586">
            <v>0</v>
          </cell>
          <cell r="K586">
            <v>0</v>
          </cell>
          <cell r="L586">
            <v>0</v>
          </cell>
          <cell r="M586">
            <v>2</v>
          </cell>
          <cell r="N586">
            <v>1</v>
          </cell>
          <cell r="O586">
            <v>16</v>
          </cell>
          <cell r="P586">
            <v>0</v>
          </cell>
          <cell r="Q586">
            <v>0</v>
          </cell>
          <cell r="R586">
            <v>1</v>
          </cell>
          <cell r="S586">
            <v>0</v>
          </cell>
          <cell r="T586">
            <v>0</v>
          </cell>
          <cell r="U586">
            <v>2</v>
          </cell>
          <cell r="V586">
            <v>97</v>
          </cell>
          <cell r="W586">
            <v>0</v>
          </cell>
          <cell r="X586">
            <v>0</v>
          </cell>
          <cell r="Y586">
            <v>0</v>
          </cell>
          <cell r="Z586">
            <v>0</v>
          </cell>
          <cell r="AA586">
            <v>0</v>
          </cell>
          <cell r="AB586">
            <v>0</v>
          </cell>
          <cell r="AC586">
            <v>0</v>
          </cell>
          <cell r="AD586">
            <v>2</v>
          </cell>
          <cell r="AE586">
            <v>0</v>
          </cell>
          <cell r="AF586">
            <v>0</v>
          </cell>
          <cell r="AG586">
            <v>156</v>
          </cell>
          <cell r="AH586">
            <v>17</v>
          </cell>
          <cell r="AI586">
            <v>0</v>
          </cell>
          <cell r="AJ586">
            <v>0</v>
          </cell>
          <cell r="AK586">
            <v>0</v>
          </cell>
          <cell r="AL586">
            <v>0</v>
          </cell>
          <cell r="AM586">
            <v>0</v>
          </cell>
          <cell r="AN586">
            <v>0</v>
          </cell>
          <cell r="AO586">
            <v>0</v>
          </cell>
          <cell r="AP586">
            <v>0</v>
          </cell>
          <cell r="AQ586">
            <v>30</v>
          </cell>
          <cell r="AR586">
            <v>1016</v>
          </cell>
        </row>
        <row r="587">
          <cell r="E587">
            <v>10</v>
          </cell>
          <cell r="F587">
            <v>0</v>
          </cell>
          <cell r="G587">
            <v>1</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11</v>
          </cell>
        </row>
        <row r="588">
          <cell r="E588">
            <v>5</v>
          </cell>
          <cell r="F588">
            <v>0</v>
          </cell>
          <cell r="G588">
            <v>0</v>
          </cell>
          <cell r="H588">
            <v>0</v>
          </cell>
          <cell r="I588">
            <v>1</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2</v>
          </cell>
          <cell r="AR588">
            <v>8</v>
          </cell>
        </row>
        <row r="589">
          <cell r="E589">
            <v>71</v>
          </cell>
          <cell r="F589">
            <v>0</v>
          </cell>
          <cell r="G589">
            <v>29</v>
          </cell>
          <cell r="H589">
            <v>26</v>
          </cell>
          <cell r="I589">
            <v>331</v>
          </cell>
          <cell r="J589">
            <v>0</v>
          </cell>
          <cell r="K589">
            <v>0</v>
          </cell>
          <cell r="L589">
            <v>0</v>
          </cell>
          <cell r="M589">
            <v>2</v>
          </cell>
          <cell r="N589">
            <v>1</v>
          </cell>
          <cell r="O589">
            <v>14</v>
          </cell>
          <cell r="P589">
            <v>0</v>
          </cell>
          <cell r="Q589">
            <v>0</v>
          </cell>
          <cell r="R589">
            <v>1</v>
          </cell>
          <cell r="S589">
            <v>10</v>
          </cell>
          <cell r="T589">
            <v>0</v>
          </cell>
          <cell r="U589">
            <v>2</v>
          </cell>
          <cell r="V589">
            <v>89</v>
          </cell>
          <cell r="W589">
            <v>0</v>
          </cell>
          <cell r="X589">
            <v>0</v>
          </cell>
          <cell r="Y589">
            <v>0</v>
          </cell>
          <cell r="Z589">
            <v>0</v>
          </cell>
          <cell r="AA589">
            <v>0</v>
          </cell>
          <cell r="AB589">
            <v>0</v>
          </cell>
          <cell r="AC589">
            <v>0</v>
          </cell>
          <cell r="AD589">
            <v>1</v>
          </cell>
          <cell r="AE589">
            <v>0</v>
          </cell>
          <cell r="AF589">
            <v>0</v>
          </cell>
          <cell r="AG589">
            <v>134</v>
          </cell>
          <cell r="AH589">
            <v>11</v>
          </cell>
          <cell r="AI589">
            <v>0</v>
          </cell>
          <cell r="AJ589">
            <v>0</v>
          </cell>
          <cell r="AK589">
            <v>0</v>
          </cell>
          <cell r="AL589">
            <v>0</v>
          </cell>
          <cell r="AM589">
            <v>0</v>
          </cell>
          <cell r="AN589">
            <v>0</v>
          </cell>
          <cell r="AO589">
            <v>0</v>
          </cell>
          <cell r="AP589">
            <v>0</v>
          </cell>
          <cell r="AQ589">
            <v>21</v>
          </cell>
          <cell r="AR589">
            <v>743</v>
          </cell>
        </row>
        <row r="590">
          <cell r="E590">
            <v>1</v>
          </cell>
          <cell r="F590">
            <v>0</v>
          </cell>
          <cell r="G590">
            <v>2</v>
          </cell>
          <cell r="H590">
            <v>0</v>
          </cell>
          <cell r="I590">
            <v>0</v>
          </cell>
          <cell r="J590">
            <v>0</v>
          </cell>
          <cell r="K590">
            <v>0</v>
          </cell>
          <cell r="L590">
            <v>0</v>
          </cell>
          <cell r="M590">
            <v>0</v>
          </cell>
          <cell r="N590">
            <v>0</v>
          </cell>
          <cell r="O590">
            <v>0</v>
          </cell>
          <cell r="P590">
            <v>0</v>
          </cell>
          <cell r="Q590">
            <v>0</v>
          </cell>
          <cell r="R590">
            <v>0</v>
          </cell>
          <cell r="S590">
            <v>2</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2</v>
          </cell>
          <cell r="AH590">
            <v>0</v>
          </cell>
          <cell r="AI590">
            <v>0</v>
          </cell>
          <cell r="AJ590">
            <v>0</v>
          </cell>
          <cell r="AK590">
            <v>0</v>
          </cell>
          <cell r="AL590">
            <v>0</v>
          </cell>
          <cell r="AM590">
            <v>0</v>
          </cell>
          <cell r="AN590">
            <v>0</v>
          </cell>
          <cell r="AO590">
            <v>0</v>
          </cell>
          <cell r="AP590">
            <v>0</v>
          </cell>
          <cell r="AQ590">
            <v>3</v>
          </cell>
          <cell r="AR590">
            <v>10</v>
          </cell>
        </row>
        <row r="591">
          <cell r="E591">
            <v>10</v>
          </cell>
          <cell r="F591">
            <v>0</v>
          </cell>
          <cell r="G591">
            <v>1</v>
          </cell>
          <cell r="H591">
            <v>0</v>
          </cell>
          <cell r="I591">
            <v>1</v>
          </cell>
          <cell r="J591">
            <v>0</v>
          </cell>
          <cell r="K591">
            <v>0</v>
          </cell>
          <cell r="L591">
            <v>0</v>
          </cell>
          <cell r="M591">
            <v>0</v>
          </cell>
          <cell r="N591">
            <v>0</v>
          </cell>
          <cell r="O591">
            <v>0</v>
          </cell>
          <cell r="P591">
            <v>0</v>
          </cell>
          <cell r="Q591">
            <v>0</v>
          </cell>
          <cell r="R591">
            <v>0</v>
          </cell>
          <cell r="S591">
            <v>7</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6</v>
          </cell>
          <cell r="AR591">
            <v>25</v>
          </cell>
        </row>
        <row r="592">
          <cell r="E592">
            <v>19</v>
          </cell>
          <cell r="F592">
            <v>0</v>
          </cell>
          <cell r="G592">
            <v>16</v>
          </cell>
          <cell r="H592">
            <v>1</v>
          </cell>
          <cell r="I592">
            <v>10</v>
          </cell>
          <cell r="J592">
            <v>0</v>
          </cell>
          <cell r="K592">
            <v>0</v>
          </cell>
          <cell r="L592">
            <v>0</v>
          </cell>
          <cell r="M592">
            <v>0</v>
          </cell>
          <cell r="N592">
            <v>0</v>
          </cell>
          <cell r="O592">
            <v>1</v>
          </cell>
          <cell r="P592">
            <v>0</v>
          </cell>
          <cell r="Q592">
            <v>0</v>
          </cell>
          <cell r="R592">
            <v>0</v>
          </cell>
          <cell r="S592">
            <v>18</v>
          </cell>
          <cell r="T592">
            <v>0</v>
          </cell>
          <cell r="U592">
            <v>0</v>
          </cell>
          <cell r="V592">
            <v>3</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68</v>
          </cell>
        </row>
        <row r="593">
          <cell r="E593">
            <v>14</v>
          </cell>
          <cell r="F593">
            <v>0</v>
          </cell>
          <cell r="G593">
            <v>22</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36</v>
          </cell>
        </row>
        <row r="594">
          <cell r="E594">
            <v>4</v>
          </cell>
          <cell r="F594">
            <v>0</v>
          </cell>
          <cell r="G594">
            <v>8</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2</v>
          </cell>
          <cell r="AR594">
            <v>14</v>
          </cell>
        </row>
        <row r="595">
          <cell r="E595">
            <v>3</v>
          </cell>
          <cell r="F595">
            <v>0</v>
          </cell>
          <cell r="G595">
            <v>0</v>
          </cell>
          <cell r="H595">
            <v>0</v>
          </cell>
          <cell r="I595">
            <v>2</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1</v>
          </cell>
          <cell r="AR595">
            <v>6</v>
          </cell>
        </row>
        <row r="596">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E597">
            <v>1</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1</v>
          </cell>
        </row>
        <row r="598">
          <cell r="E598">
            <v>1211</v>
          </cell>
          <cell r="F598">
            <v>15</v>
          </cell>
          <cell r="G598">
            <v>769</v>
          </cell>
          <cell r="H598">
            <v>455</v>
          </cell>
          <cell r="I598">
            <v>4983</v>
          </cell>
          <cell r="J598">
            <v>822</v>
          </cell>
          <cell r="K598">
            <v>16</v>
          </cell>
          <cell r="L598">
            <v>9</v>
          </cell>
          <cell r="M598">
            <v>22</v>
          </cell>
          <cell r="N598">
            <v>6</v>
          </cell>
          <cell r="O598">
            <v>102</v>
          </cell>
          <cell r="P598">
            <v>34</v>
          </cell>
          <cell r="Q598">
            <v>233</v>
          </cell>
          <cell r="R598">
            <v>35</v>
          </cell>
          <cell r="S598">
            <v>255</v>
          </cell>
          <cell r="T598">
            <v>132</v>
          </cell>
          <cell r="U598">
            <v>18</v>
          </cell>
          <cell r="V598">
            <v>596</v>
          </cell>
          <cell r="W598">
            <v>33</v>
          </cell>
          <cell r="X598">
            <v>0</v>
          </cell>
          <cell r="Y598">
            <v>0</v>
          </cell>
          <cell r="Z598">
            <v>12</v>
          </cell>
          <cell r="AA598">
            <v>0</v>
          </cell>
          <cell r="AB598">
            <v>0</v>
          </cell>
          <cell r="AC598">
            <v>1</v>
          </cell>
          <cell r="AD598">
            <v>4</v>
          </cell>
          <cell r="AE598">
            <v>0</v>
          </cell>
          <cell r="AF598">
            <v>0</v>
          </cell>
          <cell r="AG598">
            <v>983</v>
          </cell>
          <cell r="AH598">
            <v>140</v>
          </cell>
          <cell r="AI598">
            <v>7</v>
          </cell>
          <cell r="AJ598">
            <v>89</v>
          </cell>
          <cell r="AK598">
            <v>20</v>
          </cell>
          <cell r="AL598">
            <v>1</v>
          </cell>
          <cell r="AM598">
            <v>0</v>
          </cell>
          <cell r="AN598">
            <v>0</v>
          </cell>
          <cell r="AO598">
            <v>0</v>
          </cell>
          <cell r="AP598">
            <v>0</v>
          </cell>
          <cell r="AQ598">
            <v>574</v>
          </cell>
          <cell r="AR598">
            <v>11577</v>
          </cell>
        </row>
        <row r="599">
          <cell r="E599">
            <v>295</v>
          </cell>
          <cell r="F599">
            <v>17</v>
          </cell>
          <cell r="G599">
            <v>41</v>
          </cell>
          <cell r="H599">
            <v>542</v>
          </cell>
          <cell r="I599">
            <v>12</v>
          </cell>
          <cell r="J599">
            <v>25</v>
          </cell>
          <cell r="K599">
            <v>31</v>
          </cell>
          <cell r="L599">
            <v>68</v>
          </cell>
          <cell r="M599">
            <v>1</v>
          </cell>
          <cell r="N599">
            <v>6</v>
          </cell>
          <cell r="O599">
            <v>487</v>
          </cell>
          <cell r="P599">
            <v>23</v>
          </cell>
          <cell r="Q599">
            <v>75</v>
          </cell>
          <cell r="R599">
            <v>3009</v>
          </cell>
          <cell r="S599">
            <v>216</v>
          </cell>
          <cell r="T599">
            <v>22</v>
          </cell>
          <cell r="U599">
            <v>6</v>
          </cell>
          <cell r="V599">
            <v>21</v>
          </cell>
          <cell r="W599">
            <v>1</v>
          </cell>
          <cell r="X599">
            <v>0</v>
          </cell>
          <cell r="Y599">
            <v>0</v>
          </cell>
          <cell r="Z599">
            <v>15</v>
          </cell>
          <cell r="AA599">
            <v>0</v>
          </cell>
          <cell r="AB599">
            <v>3</v>
          </cell>
          <cell r="AC599">
            <v>3</v>
          </cell>
          <cell r="AD599">
            <v>0</v>
          </cell>
          <cell r="AE599">
            <v>0</v>
          </cell>
          <cell r="AF599">
            <v>0</v>
          </cell>
          <cell r="AG599">
            <v>65</v>
          </cell>
          <cell r="AH599">
            <v>69</v>
          </cell>
          <cell r="AI599">
            <v>3</v>
          </cell>
          <cell r="AJ599">
            <v>111</v>
          </cell>
          <cell r="AK599">
            <v>22</v>
          </cell>
          <cell r="AL599">
            <v>6</v>
          </cell>
          <cell r="AM599">
            <v>0</v>
          </cell>
          <cell r="AN599">
            <v>0</v>
          </cell>
          <cell r="AO599">
            <v>0</v>
          </cell>
          <cell r="AP599">
            <v>0</v>
          </cell>
          <cell r="AQ599">
            <v>254</v>
          </cell>
          <cell r="AR599">
            <v>5449</v>
          </cell>
        </row>
        <row r="600">
          <cell r="E600">
            <v>11</v>
          </cell>
          <cell r="F600">
            <v>0</v>
          </cell>
          <cell r="G600">
            <v>1</v>
          </cell>
          <cell r="H600">
            <v>3</v>
          </cell>
          <cell r="I600">
            <v>0</v>
          </cell>
          <cell r="J600">
            <v>0</v>
          </cell>
          <cell r="K600">
            <v>1</v>
          </cell>
          <cell r="L600">
            <v>0</v>
          </cell>
          <cell r="M600">
            <v>0</v>
          </cell>
          <cell r="N600">
            <v>0</v>
          </cell>
          <cell r="O600">
            <v>1</v>
          </cell>
          <cell r="P600">
            <v>0</v>
          </cell>
          <cell r="Q600">
            <v>0</v>
          </cell>
          <cell r="R600">
            <v>4</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21</v>
          </cell>
        </row>
        <row r="601">
          <cell r="E601">
            <v>25</v>
          </cell>
          <cell r="F601">
            <v>0</v>
          </cell>
          <cell r="G601">
            <v>0</v>
          </cell>
          <cell r="H601">
            <v>0</v>
          </cell>
          <cell r="I601">
            <v>0</v>
          </cell>
          <cell r="J601">
            <v>0</v>
          </cell>
          <cell r="K601">
            <v>0</v>
          </cell>
          <cell r="L601">
            <v>0</v>
          </cell>
          <cell r="M601">
            <v>0</v>
          </cell>
          <cell r="N601">
            <v>0</v>
          </cell>
          <cell r="O601">
            <v>1</v>
          </cell>
          <cell r="P601">
            <v>0</v>
          </cell>
          <cell r="Q601">
            <v>0</v>
          </cell>
          <cell r="R601">
            <v>5</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1</v>
          </cell>
          <cell r="AM601">
            <v>0</v>
          </cell>
          <cell r="AN601">
            <v>0</v>
          </cell>
          <cell r="AO601">
            <v>0</v>
          </cell>
          <cell r="AP601">
            <v>0</v>
          </cell>
          <cell r="AQ601">
            <v>0</v>
          </cell>
          <cell r="AR601">
            <v>32</v>
          </cell>
        </row>
        <row r="602">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E603">
            <v>3</v>
          </cell>
          <cell r="F603">
            <v>0</v>
          </cell>
          <cell r="G603">
            <v>0</v>
          </cell>
          <cell r="H603">
            <v>0</v>
          </cell>
          <cell r="I603">
            <v>0</v>
          </cell>
          <cell r="J603">
            <v>0</v>
          </cell>
          <cell r="K603">
            <v>0</v>
          </cell>
          <cell r="L603">
            <v>0</v>
          </cell>
          <cell r="M603">
            <v>0</v>
          </cell>
          <cell r="N603">
            <v>0</v>
          </cell>
          <cell r="O603">
            <v>0</v>
          </cell>
          <cell r="P603">
            <v>0</v>
          </cell>
          <cell r="Q603">
            <v>0</v>
          </cell>
          <cell r="R603">
            <v>10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13</v>
          </cell>
        </row>
        <row r="604">
          <cell r="E604">
            <v>26</v>
          </cell>
          <cell r="F604">
            <v>0</v>
          </cell>
          <cell r="G604">
            <v>1</v>
          </cell>
          <cell r="H604">
            <v>17</v>
          </cell>
          <cell r="I604">
            <v>1</v>
          </cell>
          <cell r="J604">
            <v>0</v>
          </cell>
          <cell r="K604">
            <v>1</v>
          </cell>
          <cell r="L604">
            <v>3</v>
          </cell>
          <cell r="M604">
            <v>0</v>
          </cell>
          <cell r="N604">
            <v>0</v>
          </cell>
          <cell r="O604">
            <v>2</v>
          </cell>
          <cell r="P604">
            <v>0</v>
          </cell>
          <cell r="Q604">
            <v>0</v>
          </cell>
          <cell r="R604">
            <v>76</v>
          </cell>
          <cell r="S604">
            <v>9</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2</v>
          </cell>
          <cell r="AH604">
            <v>1</v>
          </cell>
          <cell r="AI604">
            <v>0</v>
          </cell>
          <cell r="AJ604">
            <v>13</v>
          </cell>
          <cell r="AK604">
            <v>7</v>
          </cell>
          <cell r="AL604">
            <v>0</v>
          </cell>
          <cell r="AM604">
            <v>0</v>
          </cell>
          <cell r="AN604">
            <v>0</v>
          </cell>
          <cell r="AO604">
            <v>0</v>
          </cell>
          <cell r="AP604">
            <v>0</v>
          </cell>
          <cell r="AQ604">
            <v>2</v>
          </cell>
          <cell r="AR604">
            <v>161</v>
          </cell>
        </row>
        <row r="605">
          <cell r="E605">
            <v>24</v>
          </cell>
          <cell r="F605">
            <v>0</v>
          </cell>
          <cell r="G605">
            <v>0</v>
          </cell>
          <cell r="H605">
            <v>7</v>
          </cell>
          <cell r="I605">
            <v>0</v>
          </cell>
          <cell r="J605">
            <v>0</v>
          </cell>
          <cell r="K605">
            <v>1</v>
          </cell>
          <cell r="L605">
            <v>0</v>
          </cell>
          <cell r="M605">
            <v>1</v>
          </cell>
          <cell r="N605">
            <v>0</v>
          </cell>
          <cell r="O605">
            <v>0</v>
          </cell>
          <cell r="P605">
            <v>0</v>
          </cell>
          <cell r="Q605">
            <v>0</v>
          </cell>
          <cell r="R605">
            <v>4</v>
          </cell>
          <cell r="S605">
            <v>2</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2</v>
          </cell>
          <cell r="AH605">
            <v>2</v>
          </cell>
          <cell r="AI605">
            <v>0</v>
          </cell>
          <cell r="AJ605">
            <v>0</v>
          </cell>
          <cell r="AK605">
            <v>0</v>
          </cell>
          <cell r="AL605">
            <v>0</v>
          </cell>
          <cell r="AM605">
            <v>0</v>
          </cell>
          <cell r="AN605">
            <v>0</v>
          </cell>
          <cell r="AO605">
            <v>0</v>
          </cell>
          <cell r="AP605">
            <v>0</v>
          </cell>
          <cell r="AQ605">
            <v>0</v>
          </cell>
          <cell r="AR605">
            <v>43</v>
          </cell>
        </row>
        <row r="606">
          <cell r="E606">
            <v>3</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3</v>
          </cell>
        </row>
        <row r="607">
          <cell r="E607">
            <v>7</v>
          </cell>
          <cell r="F607">
            <v>0</v>
          </cell>
          <cell r="G607">
            <v>0</v>
          </cell>
          <cell r="H607">
            <v>36</v>
          </cell>
          <cell r="I607">
            <v>0</v>
          </cell>
          <cell r="J607">
            <v>2</v>
          </cell>
          <cell r="K607">
            <v>1</v>
          </cell>
          <cell r="L607">
            <v>3</v>
          </cell>
          <cell r="M607">
            <v>0</v>
          </cell>
          <cell r="N607">
            <v>0</v>
          </cell>
          <cell r="O607">
            <v>0</v>
          </cell>
          <cell r="P607">
            <v>1</v>
          </cell>
          <cell r="Q607">
            <v>0</v>
          </cell>
          <cell r="R607">
            <v>23</v>
          </cell>
          <cell r="S607">
            <v>1</v>
          </cell>
          <cell r="T607">
            <v>0</v>
          </cell>
          <cell r="U607">
            <v>0</v>
          </cell>
          <cell r="V607">
            <v>0</v>
          </cell>
          <cell r="W607">
            <v>0</v>
          </cell>
          <cell r="X607">
            <v>0</v>
          </cell>
          <cell r="Y607">
            <v>0</v>
          </cell>
          <cell r="Z607">
            <v>0</v>
          </cell>
          <cell r="AA607">
            <v>1</v>
          </cell>
          <cell r="AB607">
            <v>0</v>
          </cell>
          <cell r="AC607">
            <v>0</v>
          </cell>
          <cell r="AD607">
            <v>0</v>
          </cell>
          <cell r="AE607">
            <v>0</v>
          </cell>
          <cell r="AF607">
            <v>0</v>
          </cell>
          <cell r="AG607">
            <v>2</v>
          </cell>
          <cell r="AH607">
            <v>0</v>
          </cell>
          <cell r="AI607">
            <v>0</v>
          </cell>
          <cell r="AJ607">
            <v>1</v>
          </cell>
          <cell r="AK607">
            <v>1</v>
          </cell>
          <cell r="AL607">
            <v>0</v>
          </cell>
          <cell r="AM607">
            <v>0</v>
          </cell>
          <cell r="AN607">
            <v>0</v>
          </cell>
          <cell r="AO607">
            <v>0</v>
          </cell>
          <cell r="AP607">
            <v>0</v>
          </cell>
          <cell r="AQ607">
            <v>3</v>
          </cell>
          <cell r="AR607">
            <v>82</v>
          </cell>
        </row>
        <row r="608">
          <cell r="E608">
            <v>1</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1</v>
          </cell>
        </row>
        <row r="609">
          <cell r="E609">
            <v>7</v>
          </cell>
          <cell r="F609">
            <v>0</v>
          </cell>
          <cell r="G609">
            <v>0</v>
          </cell>
          <cell r="H609">
            <v>1</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2</v>
          </cell>
          <cell r="AK609">
            <v>0</v>
          </cell>
          <cell r="AL609">
            <v>0</v>
          </cell>
          <cell r="AM609">
            <v>0</v>
          </cell>
          <cell r="AN609">
            <v>0</v>
          </cell>
          <cell r="AO609">
            <v>0</v>
          </cell>
          <cell r="AP609">
            <v>0</v>
          </cell>
          <cell r="AQ609">
            <v>0</v>
          </cell>
          <cell r="AR609">
            <v>10</v>
          </cell>
        </row>
        <row r="610">
          <cell r="E610">
            <v>1</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1</v>
          </cell>
        </row>
        <row r="611">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E612">
            <v>4</v>
          </cell>
          <cell r="F612">
            <v>0</v>
          </cell>
          <cell r="G612">
            <v>2</v>
          </cell>
          <cell r="H612">
            <v>3</v>
          </cell>
          <cell r="I612">
            <v>0</v>
          </cell>
          <cell r="J612">
            <v>0</v>
          </cell>
          <cell r="K612">
            <v>0</v>
          </cell>
          <cell r="L612">
            <v>0</v>
          </cell>
          <cell r="M612">
            <v>0</v>
          </cell>
          <cell r="N612">
            <v>0</v>
          </cell>
          <cell r="O612">
            <v>5</v>
          </cell>
          <cell r="P612">
            <v>0</v>
          </cell>
          <cell r="Q612">
            <v>0</v>
          </cell>
          <cell r="R612">
            <v>12</v>
          </cell>
          <cell r="S612">
            <v>0</v>
          </cell>
          <cell r="T612">
            <v>0</v>
          </cell>
          <cell r="U612">
            <v>0</v>
          </cell>
          <cell r="V612">
            <v>2</v>
          </cell>
          <cell r="W612">
            <v>0</v>
          </cell>
          <cell r="X612">
            <v>0</v>
          </cell>
          <cell r="Y612">
            <v>0</v>
          </cell>
          <cell r="Z612">
            <v>0</v>
          </cell>
          <cell r="AA612">
            <v>0</v>
          </cell>
          <cell r="AB612">
            <v>0</v>
          </cell>
          <cell r="AC612">
            <v>0</v>
          </cell>
          <cell r="AD612">
            <v>0</v>
          </cell>
          <cell r="AE612">
            <v>0</v>
          </cell>
          <cell r="AF612">
            <v>0</v>
          </cell>
          <cell r="AG612">
            <v>0</v>
          </cell>
          <cell r="AH612">
            <v>3</v>
          </cell>
          <cell r="AI612">
            <v>0</v>
          </cell>
          <cell r="AJ612">
            <v>1</v>
          </cell>
          <cell r="AK612">
            <v>0</v>
          </cell>
          <cell r="AL612">
            <v>0</v>
          </cell>
          <cell r="AM612">
            <v>0</v>
          </cell>
          <cell r="AN612">
            <v>0</v>
          </cell>
          <cell r="AO612">
            <v>0</v>
          </cell>
          <cell r="AP612">
            <v>0</v>
          </cell>
          <cell r="AQ612">
            <v>1</v>
          </cell>
          <cell r="AR612">
            <v>33</v>
          </cell>
        </row>
        <row r="613">
          <cell r="E613">
            <v>7</v>
          </cell>
          <cell r="F613">
            <v>1</v>
          </cell>
          <cell r="G613">
            <v>0</v>
          </cell>
          <cell r="H613">
            <v>0</v>
          </cell>
          <cell r="I613">
            <v>0</v>
          </cell>
          <cell r="J613">
            <v>0</v>
          </cell>
          <cell r="K613">
            <v>0</v>
          </cell>
          <cell r="L613">
            <v>0</v>
          </cell>
          <cell r="M613">
            <v>0</v>
          </cell>
          <cell r="N613">
            <v>0</v>
          </cell>
          <cell r="O613">
            <v>1</v>
          </cell>
          <cell r="P613">
            <v>0</v>
          </cell>
          <cell r="Q613">
            <v>0</v>
          </cell>
          <cell r="R613">
            <v>0</v>
          </cell>
          <cell r="S613">
            <v>4</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3</v>
          </cell>
          <cell r="AH613">
            <v>1</v>
          </cell>
          <cell r="AI613">
            <v>0</v>
          </cell>
          <cell r="AJ613">
            <v>1</v>
          </cell>
          <cell r="AK613">
            <v>0</v>
          </cell>
          <cell r="AL613">
            <v>0</v>
          </cell>
          <cell r="AM613">
            <v>0</v>
          </cell>
          <cell r="AN613">
            <v>0</v>
          </cell>
          <cell r="AO613">
            <v>0</v>
          </cell>
          <cell r="AP613">
            <v>0</v>
          </cell>
          <cell r="AQ613">
            <v>0</v>
          </cell>
          <cell r="AR613">
            <v>18</v>
          </cell>
        </row>
        <row r="614">
          <cell r="E614">
            <v>37</v>
          </cell>
          <cell r="F614">
            <v>0</v>
          </cell>
          <cell r="G614">
            <v>1</v>
          </cell>
          <cell r="H614">
            <v>18</v>
          </cell>
          <cell r="I614">
            <v>1</v>
          </cell>
          <cell r="J614">
            <v>0</v>
          </cell>
          <cell r="K614">
            <v>0</v>
          </cell>
          <cell r="L614">
            <v>0</v>
          </cell>
          <cell r="M614">
            <v>0</v>
          </cell>
          <cell r="N614">
            <v>0</v>
          </cell>
          <cell r="O614">
            <v>0</v>
          </cell>
          <cell r="P614">
            <v>0</v>
          </cell>
          <cell r="Q614">
            <v>1</v>
          </cell>
          <cell r="R614">
            <v>0</v>
          </cell>
          <cell r="S614">
            <v>1</v>
          </cell>
          <cell r="T614">
            <v>0</v>
          </cell>
          <cell r="U614">
            <v>0</v>
          </cell>
          <cell r="V614">
            <v>0</v>
          </cell>
          <cell r="W614">
            <v>0</v>
          </cell>
          <cell r="X614">
            <v>0</v>
          </cell>
          <cell r="Y614">
            <v>0</v>
          </cell>
          <cell r="Z614">
            <v>0</v>
          </cell>
          <cell r="AA614">
            <v>0</v>
          </cell>
          <cell r="AB614">
            <v>0</v>
          </cell>
          <cell r="AC614">
            <v>2</v>
          </cell>
          <cell r="AD614">
            <v>0</v>
          </cell>
          <cell r="AE614">
            <v>0</v>
          </cell>
          <cell r="AF614">
            <v>0</v>
          </cell>
          <cell r="AG614">
            <v>1</v>
          </cell>
          <cell r="AH614">
            <v>0</v>
          </cell>
          <cell r="AI614">
            <v>0</v>
          </cell>
          <cell r="AJ614">
            <v>0</v>
          </cell>
          <cell r="AK614">
            <v>0</v>
          </cell>
          <cell r="AL614">
            <v>0</v>
          </cell>
          <cell r="AM614">
            <v>0</v>
          </cell>
          <cell r="AN614">
            <v>0</v>
          </cell>
          <cell r="AO614">
            <v>0</v>
          </cell>
          <cell r="AP614">
            <v>0</v>
          </cell>
          <cell r="AQ614">
            <v>1</v>
          </cell>
          <cell r="AR614">
            <v>63</v>
          </cell>
        </row>
        <row r="615">
          <cell r="E615">
            <v>1</v>
          </cell>
          <cell r="F615">
            <v>0</v>
          </cell>
          <cell r="G615">
            <v>0</v>
          </cell>
          <cell r="H615">
            <v>1</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2</v>
          </cell>
        </row>
        <row r="616">
          <cell r="E616">
            <v>7</v>
          </cell>
          <cell r="F616">
            <v>0</v>
          </cell>
          <cell r="G616">
            <v>1</v>
          </cell>
          <cell r="H616">
            <v>3</v>
          </cell>
          <cell r="I616">
            <v>0</v>
          </cell>
          <cell r="J616">
            <v>0</v>
          </cell>
          <cell r="K616">
            <v>0</v>
          </cell>
          <cell r="L616">
            <v>1</v>
          </cell>
          <cell r="M616">
            <v>0</v>
          </cell>
          <cell r="N616">
            <v>1</v>
          </cell>
          <cell r="O616">
            <v>3</v>
          </cell>
          <cell r="P616">
            <v>0</v>
          </cell>
          <cell r="Q616">
            <v>0</v>
          </cell>
          <cell r="R616">
            <v>18</v>
          </cell>
          <cell r="S616">
            <v>1</v>
          </cell>
          <cell r="T616">
            <v>1</v>
          </cell>
          <cell r="U616">
            <v>0</v>
          </cell>
          <cell r="V616">
            <v>0</v>
          </cell>
          <cell r="W616">
            <v>6</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42</v>
          </cell>
        </row>
        <row r="617">
          <cell r="E617">
            <v>0</v>
          </cell>
          <cell r="F617">
            <v>0</v>
          </cell>
          <cell r="G617">
            <v>0</v>
          </cell>
          <cell r="H617">
            <v>0</v>
          </cell>
          <cell r="I617">
            <v>0</v>
          </cell>
          <cell r="J617">
            <v>0</v>
          </cell>
          <cell r="K617">
            <v>0</v>
          </cell>
          <cell r="L617">
            <v>0</v>
          </cell>
          <cell r="M617">
            <v>0</v>
          </cell>
          <cell r="N617">
            <v>0</v>
          </cell>
          <cell r="O617">
            <v>0</v>
          </cell>
          <cell r="P617">
            <v>0</v>
          </cell>
          <cell r="Q617">
            <v>0</v>
          </cell>
          <cell r="R617">
            <v>4</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4</v>
          </cell>
        </row>
        <row r="618">
          <cell r="E618">
            <v>4</v>
          </cell>
          <cell r="F618">
            <v>0</v>
          </cell>
          <cell r="G618">
            <v>0</v>
          </cell>
          <cell r="H618">
            <v>0</v>
          </cell>
          <cell r="I618">
            <v>0</v>
          </cell>
          <cell r="J618">
            <v>0</v>
          </cell>
          <cell r="K618">
            <v>1</v>
          </cell>
          <cell r="L618">
            <v>0</v>
          </cell>
          <cell r="M618">
            <v>0</v>
          </cell>
          <cell r="N618">
            <v>0</v>
          </cell>
          <cell r="O618">
            <v>1</v>
          </cell>
          <cell r="P618">
            <v>0</v>
          </cell>
          <cell r="Q618">
            <v>0</v>
          </cell>
          <cell r="R618">
            <v>4</v>
          </cell>
          <cell r="S618">
            <v>1</v>
          </cell>
          <cell r="T618">
            <v>0</v>
          </cell>
          <cell r="U618">
            <v>0</v>
          </cell>
          <cell r="V618">
            <v>0</v>
          </cell>
          <cell r="W618">
            <v>0</v>
          </cell>
          <cell r="X618">
            <v>0</v>
          </cell>
          <cell r="Y618">
            <v>0</v>
          </cell>
          <cell r="Z618">
            <v>1</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12</v>
          </cell>
        </row>
        <row r="619">
          <cell r="E619">
            <v>33</v>
          </cell>
          <cell r="F619">
            <v>0</v>
          </cell>
          <cell r="G619">
            <v>1</v>
          </cell>
          <cell r="H619">
            <v>10</v>
          </cell>
          <cell r="I619">
            <v>0</v>
          </cell>
          <cell r="J619">
            <v>0</v>
          </cell>
          <cell r="K619">
            <v>1</v>
          </cell>
          <cell r="L619">
            <v>1</v>
          </cell>
          <cell r="M619">
            <v>0</v>
          </cell>
          <cell r="N619">
            <v>0</v>
          </cell>
          <cell r="O619">
            <v>12</v>
          </cell>
          <cell r="P619">
            <v>1</v>
          </cell>
          <cell r="Q619">
            <v>0</v>
          </cell>
          <cell r="R619">
            <v>91</v>
          </cell>
          <cell r="S619">
            <v>0</v>
          </cell>
          <cell r="T619">
            <v>0</v>
          </cell>
          <cell r="U619">
            <v>0</v>
          </cell>
          <cell r="V619">
            <v>0</v>
          </cell>
          <cell r="W619">
            <v>0</v>
          </cell>
          <cell r="X619">
            <v>0</v>
          </cell>
          <cell r="Y619">
            <v>0</v>
          </cell>
          <cell r="Z619">
            <v>1</v>
          </cell>
          <cell r="AA619">
            <v>0</v>
          </cell>
          <cell r="AB619">
            <v>0</v>
          </cell>
          <cell r="AC619">
            <v>0</v>
          </cell>
          <cell r="AD619">
            <v>0</v>
          </cell>
          <cell r="AE619">
            <v>0</v>
          </cell>
          <cell r="AF619">
            <v>0</v>
          </cell>
          <cell r="AG619">
            <v>0</v>
          </cell>
          <cell r="AH619">
            <v>1</v>
          </cell>
          <cell r="AI619">
            <v>0</v>
          </cell>
          <cell r="AJ619">
            <v>0</v>
          </cell>
          <cell r="AK619">
            <v>0</v>
          </cell>
          <cell r="AL619">
            <v>0</v>
          </cell>
          <cell r="AM619">
            <v>0</v>
          </cell>
          <cell r="AN619">
            <v>0</v>
          </cell>
          <cell r="AO619">
            <v>0</v>
          </cell>
          <cell r="AP619">
            <v>0</v>
          </cell>
          <cell r="AQ619">
            <v>7</v>
          </cell>
          <cell r="AR619">
            <v>159</v>
          </cell>
        </row>
        <row r="620">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E621">
            <v>0</v>
          </cell>
          <cell r="F621">
            <v>0</v>
          </cell>
          <cell r="G621">
            <v>0</v>
          </cell>
          <cell r="H621">
            <v>4</v>
          </cell>
          <cell r="I621">
            <v>0</v>
          </cell>
          <cell r="J621">
            <v>0</v>
          </cell>
          <cell r="K621">
            <v>0</v>
          </cell>
          <cell r="L621">
            <v>0</v>
          </cell>
          <cell r="M621">
            <v>0</v>
          </cell>
          <cell r="N621">
            <v>0</v>
          </cell>
          <cell r="O621">
            <v>0</v>
          </cell>
          <cell r="P621">
            <v>0</v>
          </cell>
          <cell r="Q621">
            <v>0</v>
          </cell>
          <cell r="R621">
            <v>0</v>
          </cell>
          <cell r="S621">
            <v>2</v>
          </cell>
          <cell r="T621">
            <v>0</v>
          </cell>
          <cell r="U621">
            <v>0</v>
          </cell>
          <cell r="V621">
            <v>0</v>
          </cell>
          <cell r="W621">
            <v>9</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15</v>
          </cell>
        </row>
        <row r="622">
          <cell r="E622">
            <v>1</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8</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9</v>
          </cell>
        </row>
        <row r="623">
          <cell r="E623">
            <v>7</v>
          </cell>
          <cell r="F623">
            <v>0</v>
          </cell>
          <cell r="G623">
            <v>0</v>
          </cell>
          <cell r="H623">
            <v>1</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4</v>
          </cell>
          <cell r="AH623">
            <v>0</v>
          </cell>
          <cell r="AI623">
            <v>0</v>
          </cell>
          <cell r="AJ623">
            <v>0</v>
          </cell>
          <cell r="AK623">
            <v>0</v>
          </cell>
          <cell r="AL623">
            <v>0</v>
          </cell>
          <cell r="AM623">
            <v>0</v>
          </cell>
          <cell r="AN623">
            <v>0</v>
          </cell>
          <cell r="AO623">
            <v>0</v>
          </cell>
          <cell r="AP623">
            <v>0</v>
          </cell>
          <cell r="AQ623">
            <v>4</v>
          </cell>
          <cell r="AR623">
            <v>16</v>
          </cell>
        </row>
        <row r="624">
          <cell r="E624">
            <v>2</v>
          </cell>
          <cell r="F624">
            <v>0</v>
          </cell>
          <cell r="G624">
            <v>0</v>
          </cell>
          <cell r="H624">
            <v>0</v>
          </cell>
          <cell r="I624">
            <v>0</v>
          </cell>
          <cell r="J624">
            <v>0</v>
          </cell>
          <cell r="K624">
            <v>0</v>
          </cell>
          <cell r="L624">
            <v>0</v>
          </cell>
          <cell r="M624">
            <v>0</v>
          </cell>
          <cell r="N624">
            <v>0</v>
          </cell>
          <cell r="O624">
            <v>0</v>
          </cell>
          <cell r="P624">
            <v>0</v>
          </cell>
          <cell r="Q624">
            <v>0</v>
          </cell>
          <cell r="R624">
            <v>0</v>
          </cell>
          <cell r="S624">
            <v>1</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3</v>
          </cell>
        </row>
        <row r="625">
          <cell r="E625">
            <v>2</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2</v>
          </cell>
        </row>
        <row r="626">
          <cell r="E626">
            <v>3</v>
          </cell>
          <cell r="F626">
            <v>0</v>
          </cell>
          <cell r="G626">
            <v>0</v>
          </cell>
          <cell r="H626">
            <v>3</v>
          </cell>
          <cell r="I626">
            <v>0</v>
          </cell>
          <cell r="J626">
            <v>0</v>
          </cell>
          <cell r="K626">
            <v>0</v>
          </cell>
          <cell r="L626">
            <v>0</v>
          </cell>
          <cell r="M626">
            <v>0</v>
          </cell>
          <cell r="N626">
            <v>0</v>
          </cell>
          <cell r="O626">
            <v>0</v>
          </cell>
          <cell r="P626">
            <v>0</v>
          </cell>
          <cell r="Q626">
            <v>0</v>
          </cell>
          <cell r="R626">
            <v>0</v>
          </cell>
          <cell r="S626">
            <v>0</v>
          </cell>
          <cell r="T626">
            <v>0</v>
          </cell>
          <cell r="U626">
            <v>0</v>
          </cell>
          <cell r="V626">
            <v>1</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2</v>
          </cell>
          <cell r="AK626">
            <v>0</v>
          </cell>
          <cell r="AL626">
            <v>2</v>
          </cell>
          <cell r="AM626">
            <v>0</v>
          </cell>
          <cell r="AN626">
            <v>0</v>
          </cell>
          <cell r="AO626">
            <v>0</v>
          </cell>
          <cell r="AP626">
            <v>0</v>
          </cell>
          <cell r="AQ626">
            <v>2</v>
          </cell>
          <cell r="AR626">
            <v>13</v>
          </cell>
        </row>
        <row r="627">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3</v>
          </cell>
          <cell r="AR627">
            <v>3</v>
          </cell>
        </row>
        <row r="628">
          <cell r="E628">
            <v>4</v>
          </cell>
          <cell r="F628">
            <v>2</v>
          </cell>
          <cell r="G628">
            <v>1</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4</v>
          </cell>
          <cell r="AH628">
            <v>0</v>
          </cell>
          <cell r="AI628">
            <v>0</v>
          </cell>
          <cell r="AJ628">
            <v>0</v>
          </cell>
          <cell r="AK628">
            <v>0</v>
          </cell>
          <cell r="AL628">
            <v>0</v>
          </cell>
          <cell r="AM628">
            <v>0</v>
          </cell>
          <cell r="AN628">
            <v>0</v>
          </cell>
          <cell r="AO628">
            <v>0</v>
          </cell>
          <cell r="AP628">
            <v>0</v>
          </cell>
          <cell r="AQ628">
            <v>0</v>
          </cell>
          <cell r="AR628">
            <v>11</v>
          </cell>
        </row>
        <row r="629">
          <cell r="E629">
            <v>31</v>
          </cell>
          <cell r="F629">
            <v>7</v>
          </cell>
          <cell r="G629">
            <v>12</v>
          </cell>
          <cell r="H629">
            <v>24</v>
          </cell>
          <cell r="I629">
            <v>0</v>
          </cell>
          <cell r="J629">
            <v>0</v>
          </cell>
          <cell r="K629">
            <v>0</v>
          </cell>
          <cell r="L629">
            <v>0</v>
          </cell>
          <cell r="M629">
            <v>0</v>
          </cell>
          <cell r="N629">
            <v>0</v>
          </cell>
          <cell r="O629">
            <v>28</v>
          </cell>
          <cell r="P629">
            <v>0</v>
          </cell>
          <cell r="Q629">
            <v>0</v>
          </cell>
          <cell r="R629">
            <v>112</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25</v>
          </cell>
          <cell r="AH629">
            <v>0</v>
          </cell>
          <cell r="AI629">
            <v>0</v>
          </cell>
          <cell r="AJ629">
            <v>17</v>
          </cell>
          <cell r="AK629">
            <v>1</v>
          </cell>
          <cell r="AL629">
            <v>0</v>
          </cell>
          <cell r="AM629">
            <v>0</v>
          </cell>
          <cell r="AN629">
            <v>0</v>
          </cell>
          <cell r="AO629">
            <v>0</v>
          </cell>
          <cell r="AP629">
            <v>0</v>
          </cell>
          <cell r="AQ629">
            <v>2</v>
          </cell>
          <cell r="AR629">
            <v>259</v>
          </cell>
        </row>
        <row r="630">
          <cell r="E630">
            <v>27</v>
          </cell>
          <cell r="F630">
            <v>0</v>
          </cell>
          <cell r="G630">
            <v>2</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7</v>
          </cell>
          <cell r="AH630">
            <v>0</v>
          </cell>
          <cell r="AI630">
            <v>0</v>
          </cell>
          <cell r="AJ630">
            <v>0</v>
          </cell>
          <cell r="AK630">
            <v>0</v>
          </cell>
          <cell r="AL630">
            <v>0</v>
          </cell>
          <cell r="AM630">
            <v>0</v>
          </cell>
          <cell r="AN630">
            <v>0</v>
          </cell>
          <cell r="AO630">
            <v>0</v>
          </cell>
          <cell r="AP630">
            <v>0</v>
          </cell>
          <cell r="AQ630">
            <v>0</v>
          </cell>
          <cell r="AR630">
            <v>36</v>
          </cell>
        </row>
        <row r="631">
          <cell r="E631">
            <v>2</v>
          </cell>
          <cell r="F631">
            <v>0</v>
          </cell>
          <cell r="G631">
            <v>0</v>
          </cell>
          <cell r="H631">
            <v>0</v>
          </cell>
          <cell r="I631">
            <v>0</v>
          </cell>
          <cell r="J631">
            <v>0</v>
          </cell>
          <cell r="K631">
            <v>0</v>
          </cell>
          <cell r="L631">
            <v>2</v>
          </cell>
          <cell r="M631">
            <v>0</v>
          </cell>
          <cell r="N631">
            <v>0</v>
          </cell>
          <cell r="O631">
            <v>5</v>
          </cell>
          <cell r="P631">
            <v>2</v>
          </cell>
          <cell r="Q631">
            <v>0</v>
          </cell>
          <cell r="R631">
            <v>55</v>
          </cell>
          <cell r="S631">
            <v>4</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2</v>
          </cell>
          <cell r="AI631">
            <v>0</v>
          </cell>
          <cell r="AJ631">
            <v>0</v>
          </cell>
          <cell r="AK631">
            <v>0</v>
          </cell>
          <cell r="AL631">
            <v>0</v>
          </cell>
          <cell r="AM631">
            <v>0</v>
          </cell>
          <cell r="AN631">
            <v>0</v>
          </cell>
          <cell r="AO631">
            <v>0</v>
          </cell>
          <cell r="AP631">
            <v>0</v>
          </cell>
          <cell r="AQ631">
            <v>1</v>
          </cell>
          <cell r="AR631">
            <v>73</v>
          </cell>
        </row>
        <row r="632">
          <cell r="E632">
            <v>17</v>
          </cell>
          <cell r="F632">
            <v>0</v>
          </cell>
          <cell r="G632">
            <v>2</v>
          </cell>
          <cell r="H632">
            <v>55</v>
          </cell>
          <cell r="I632">
            <v>1</v>
          </cell>
          <cell r="J632">
            <v>0</v>
          </cell>
          <cell r="K632">
            <v>6</v>
          </cell>
          <cell r="L632">
            <v>2</v>
          </cell>
          <cell r="M632">
            <v>0</v>
          </cell>
          <cell r="N632">
            <v>1</v>
          </cell>
          <cell r="O632">
            <v>37</v>
          </cell>
          <cell r="P632">
            <v>3</v>
          </cell>
          <cell r="Q632">
            <v>0</v>
          </cell>
          <cell r="R632">
            <v>304</v>
          </cell>
          <cell r="S632">
            <v>3</v>
          </cell>
          <cell r="T632">
            <v>0</v>
          </cell>
          <cell r="U632">
            <v>0</v>
          </cell>
          <cell r="V632">
            <v>2</v>
          </cell>
          <cell r="W632">
            <v>0</v>
          </cell>
          <cell r="X632">
            <v>0</v>
          </cell>
          <cell r="Y632">
            <v>0</v>
          </cell>
          <cell r="Z632">
            <v>0</v>
          </cell>
          <cell r="AA632">
            <v>0</v>
          </cell>
          <cell r="AB632">
            <v>0</v>
          </cell>
          <cell r="AC632">
            <v>0</v>
          </cell>
          <cell r="AD632">
            <v>0</v>
          </cell>
          <cell r="AE632">
            <v>0</v>
          </cell>
          <cell r="AF632">
            <v>0</v>
          </cell>
          <cell r="AG632">
            <v>0</v>
          </cell>
          <cell r="AH632">
            <v>2</v>
          </cell>
          <cell r="AI632">
            <v>0</v>
          </cell>
          <cell r="AJ632">
            <v>1</v>
          </cell>
          <cell r="AK632">
            <v>0</v>
          </cell>
          <cell r="AL632">
            <v>0</v>
          </cell>
          <cell r="AM632">
            <v>0</v>
          </cell>
          <cell r="AN632">
            <v>0</v>
          </cell>
          <cell r="AO632">
            <v>0</v>
          </cell>
          <cell r="AP632">
            <v>0</v>
          </cell>
          <cell r="AQ632">
            <v>7</v>
          </cell>
          <cell r="AR632">
            <v>443</v>
          </cell>
        </row>
        <row r="633">
          <cell r="E633">
            <v>5</v>
          </cell>
          <cell r="F633">
            <v>0</v>
          </cell>
          <cell r="G633">
            <v>1</v>
          </cell>
          <cell r="H633">
            <v>11</v>
          </cell>
          <cell r="I633">
            <v>0</v>
          </cell>
          <cell r="J633">
            <v>0</v>
          </cell>
          <cell r="K633">
            <v>0</v>
          </cell>
          <cell r="L633">
            <v>0</v>
          </cell>
          <cell r="M633">
            <v>0</v>
          </cell>
          <cell r="N633">
            <v>0</v>
          </cell>
          <cell r="O633">
            <v>7</v>
          </cell>
          <cell r="P633">
            <v>0</v>
          </cell>
          <cell r="Q633">
            <v>0</v>
          </cell>
          <cell r="R633">
            <v>51</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75</v>
          </cell>
        </row>
        <row r="634">
          <cell r="E634">
            <v>10</v>
          </cell>
          <cell r="F634">
            <v>3</v>
          </cell>
          <cell r="G634">
            <v>4</v>
          </cell>
          <cell r="H634">
            <v>5</v>
          </cell>
          <cell r="I634">
            <v>0</v>
          </cell>
          <cell r="J634">
            <v>1</v>
          </cell>
          <cell r="K634">
            <v>0</v>
          </cell>
          <cell r="L634">
            <v>1</v>
          </cell>
          <cell r="M634">
            <v>0</v>
          </cell>
          <cell r="N634">
            <v>0</v>
          </cell>
          <cell r="O634">
            <v>5</v>
          </cell>
          <cell r="P634">
            <v>0</v>
          </cell>
          <cell r="Q634">
            <v>0</v>
          </cell>
          <cell r="R634">
            <v>29</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3</v>
          </cell>
          <cell r="AH634">
            <v>4</v>
          </cell>
          <cell r="AI634">
            <v>0</v>
          </cell>
          <cell r="AJ634">
            <v>0</v>
          </cell>
          <cell r="AK634">
            <v>1</v>
          </cell>
          <cell r="AL634">
            <v>0</v>
          </cell>
          <cell r="AM634">
            <v>0</v>
          </cell>
          <cell r="AN634">
            <v>0</v>
          </cell>
          <cell r="AO634">
            <v>0</v>
          </cell>
          <cell r="AP634">
            <v>0</v>
          </cell>
          <cell r="AQ634">
            <v>2</v>
          </cell>
          <cell r="AR634">
            <v>68</v>
          </cell>
        </row>
        <row r="635">
          <cell r="E635">
            <v>1</v>
          </cell>
          <cell r="F635">
            <v>0</v>
          </cell>
          <cell r="G635">
            <v>1</v>
          </cell>
          <cell r="H635">
            <v>4</v>
          </cell>
          <cell r="I635">
            <v>0</v>
          </cell>
          <cell r="J635">
            <v>0</v>
          </cell>
          <cell r="K635">
            <v>0</v>
          </cell>
          <cell r="L635">
            <v>0</v>
          </cell>
          <cell r="M635">
            <v>0</v>
          </cell>
          <cell r="N635">
            <v>0</v>
          </cell>
          <cell r="O635">
            <v>0</v>
          </cell>
          <cell r="P635">
            <v>0</v>
          </cell>
          <cell r="Q635">
            <v>0</v>
          </cell>
          <cell r="R635">
            <v>2</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1</v>
          </cell>
          <cell r="AH635">
            <v>0</v>
          </cell>
          <cell r="AI635">
            <v>0</v>
          </cell>
          <cell r="AJ635">
            <v>0</v>
          </cell>
          <cell r="AK635">
            <v>0</v>
          </cell>
          <cell r="AL635">
            <v>0</v>
          </cell>
          <cell r="AM635">
            <v>0</v>
          </cell>
          <cell r="AN635">
            <v>0</v>
          </cell>
          <cell r="AO635">
            <v>0</v>
          </cell>
          <cell r="AP635">
            <v>0</v>
          </cell>
          <cell r="AQ635">
            <v>0</v>
          </cell>
          <cell r="AR635">
            <v>9</v>
          </cell>
        </row>
        <row r="636">
          <cell r="E636">
            <v>2</v>
          </cell>
          <cell r="F636">
            <v>0</v>
          </cell>
          <cell r="G636">
            <v>1</v>
          </cell>
          <cell r="H636">
            <v>0</v>
          </cell>
          <cell r="I636">
            <v>0</v>
          </cell>
          <cell r="J636">
            <v>0</v>
          </cell>
          <cell r="K636">
            <v>0</v>
          </cell>
          <cell r="L636">
            <v>0</v>
          </cell>
          <cell r="M636">
            <v>0</v>
          </cell>
          <cell r="N636">
            <v>0</v>
          </cell>
          <cell r="O636">
            <v>0</v>
          </cell>
          <cell r="P636">
            <v>0</v>
          </cell>
          <cell r="Q636">
            <v>0</v>
          </cell>
          <cell r="R636">
            <v>2</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2</v>
          </cell>
          <cell r="AR636">
            <v>7</v>
          </cell>
        </row>
        <row r="637">
          <cell r="E637">
            <v>0</v>
          </cell>
          <cell r="F637">
            <v>0</v>
          </cell>
          <cell r="G637">
            <v>1</v>
          </cell>
          <cell r="H637">
            <v>3</v>
          </cell>
          <cell r="I637">
            <v>0</v>
          </cell>
          <cell r="J637">
            <v>0</v>
          </cell>
          <cell r="K637">
            <v>0</v>
          </cell>
          <cell r="L637">
            <v>0</v>
          </cell>
          <cell r="M637">
            <v>0</v>
          </cell>
          <cell r="N637">
            <v>0</v>
          </cell>
          <cell r="O637">
            <v>0</v>
          </cell>
          <cell r="P637">
            <v>0</v>
          </cell>
          <cell r="Q637">
            <v>0</v>
          </cell>
          <cell r="R637">
            <v>1</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5</v>
          </cell>
        </row>
        <row r="638">
          <cell r="E638">
            <v>8</v>
          </cell>
          <cell r="F638">
            <v>0</v>
          </cell>
          <cell r="G638">
            <v>1</v>
          </cell>
          <cell r="H638">
            <v>1</v>
          </cell>
          <cell r="I638">
            <v>0</v>
          </cell>
          <cell r="J638">
            <v>0</v>
          </cell>
          <cell r="K638">
            <v>0</v>
          </cell>
          <cell r="L638">
            <v>5</v>
          </cell>
          <cell r="M638">
            <v>1</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3</v>
          </cell>
          <cell r="AJ638">
            <v>0</v>
          </cell>
          <cell r="AK638">
            <v>0</v>
          </cell>
          <cell r="AL638">
            <v>0</v>
          </cell>
          <cell r="AM638">
            <v>0</v>
          </cell>
          <cell r="AN638">
            <v>0</v>
          </cell>
          <cell r="AO638">
            <v>0</v>
          </cell>
          <cell r="AP638">
            <v>0</v>
          </cell>
          <cell r="AQ638">
            <v>1</v>
          </cell>
          <cell r="AR638">
            <v>20</v>
          </cell>
        </row>
        <row r="639">
          <cell r="E639">
            <v>0</v>
          </cell>
          <cell r="F639">
            <v>0</v>
          </cell>
          <cell r="G639">
            <v>1</v>
          </cell>
          <cell r="H639">
            <v>0</v>
          </cell>
          <cell r="I639">
            <v>0</v>
          </cell>
          <cell r="J639">
            <v>0</v>
          </cell>
          <cell r="K639">
            <v>0</v>
          </cell>
          <cell r="L639">
            <v>0</v>
          </cell>
          <cell r="M639">
            <v>0</v>
          </cell>
          <cell r="N639">
            <v>0</v>
          </cell>
          <cell r="O639">
            <v>0</v>
          </cell>
          <cell r="P639">
            <v>0</v>
          </cell>
          <cell r="Q639">
            <v>0</v>
          </cell>
          <cell r="R639">
            <v>7</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8</v>
          </cell>
        </row>
        <row r="640">
          <cell r="E640">
            <v>13</v>
          </cell>
          <cell r="F640">
            <v>0</v>
          </cell>
          <cell r="G640">
            <v>0</v>
          </cell>
          <cell r="H640">
            <v>2</v>
          </cell>
          <cell r="I640">
            <v>0</v>
          </cell>
          <cell r="J640">
            <v>0</v>
          </cell>
          <cell r="K640">
            <v>0</v>
          </cell>
          <cell r="L640">
            <v>0</v>
          </cell>
          <cell r="M640">
            <v>0</v>
          </cell>
          <cell r="N640">
            <v>0</v>
          </cell>
          <cell r="O640">
            <v>2</v>
          </cell>
          <cell r="P640">
            <v>0</v>
          </cell>
          <cell r="Q640">
            <v>0</v>
          </cell>
          <cell r="R640">
            <v>6</v>
          </cell>
          <cell r="S640">
            <v>17</v>
          </cell>
          <cell r="T640">
            <v>0</v>
          </cell>
          <cell r="U640">
            <v>0</v>
          </cell>
          <cell r="V640">
            <v>0</v>
          </cell>
          <cell r="W640">
            <v>0</v>
          </cell>
          <cell r="X640">
            <v>0</v>
          </cell>
          <cell r="Y640">
            <v>0</v>
          </cell>
          <cell r="Z640">
            <v>1</v>
          </cell>
          <cell r="AA640">
            <v>0</v>
          </cell>
          <cell r="AB640">
            <v>0</v>
          </cell>
          <cell r="AC640">
            <v>0</v>
          </cell>
          <cell r="AD640">
            <v>0</v>
          </cell>
          <cell r="AE640">
            <v>0</v>
          </cell>
          <cell r="AF640">
            <v>0</v>
          </cell>
          <cell r="AG640">
            <v>1</v>
          </cell>
          <cell r="AH640">
            <v>0</v>
          </cell>
          <cell r="AI640">
            <v>0</v>
          </cell>
          <cell r="AJ640">
            <v>0</v>
          </cell>
          <cell r="AK640">
            <v>0</v>
          </cell>
          <cell r="AL640">
            <v>0</v>
          </cell>
          <cell r="AM640">
            <v>0</v>
          </cell>
          <cell r="AN640">
            <v>0</v>
          </cell>
          <cell r="AO640">
            <v>0</v>
          </cell>
          <cell r="AP640">
            <v>0</v>
          </cell>
          <cell r="AQ640">
            <v>0</v>
          </cell>
          <cell r="AR640">
            <v>42</v>
          </cell>
        </row>
        <row r="641">
          <cell r="E641">
            <v>1</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1</v>
          </cell>
        </row>
        <row r="642">
          <cell r="E642">
            <v>5</v>
          </cell>
          <cell r="F642">
            <v>0</v>
          </cell>
          <cell r="G642">
            <v>0</v>
          </cell>
          <cell r="H642">
            <v>4</v>
          </cell>
          <cell r="I642">
            <v>0</v>
          </cell>
          <cell r="J642">
            <v>0</v>
          </cell>
          <cell r="K642">
            <v>0</v>
          </cell>
          <cell r="L642">
            <v>0</v>
          </cell>
          <cell r="M642">
            <v>0</v>
          </cell>
          <cell r="N642">
            <v>0</v>
          </cell>
          <cell r="O642">
            <v>1</v>
          </cell>
          <cell r="P642">
            <v>0</v>
          </cell>
          <cell r="Q642">
            <v>0</v>
          </cell>
          <cell r="R642">
            <v>50</v>
          </cell>
          <cell r="S642">
            <v>1</v>
          </cell>
          <cell r="T642">
            <v>0</v>
          </cell>
          <cell r="U642">
            <v>0</v>
          </cell>
          <cell r="V642">
            <v>0</v>
          </cell>
          <cell r="W642">
            <v>0</v>
          </cell>
          <cell r="X642">
            <v>0</v>
          </cell>
          <cell r="Y642">
            <v>0</v>
          </cell>
          <cell r="Z642">
            <v>2</v>
          </cell>
          <cell r="AA642">
            <v>0</v>
          </cell>
          <cell r="AB642">
            <v>0</v>
          </cell>
          <cell r="AC642">
            <v>0</v>
          </cell>
          <cell r="AD642">
            <v>0</v>
          </cell>
          <cell r="AE642">
            <v>0</v>
          </cell>
          <cell r="AF642">
            <v>0</v>
          </cell>
          <cell r="AG642">
            <v>4</v>
          </cell>
          <cell r="AH642">
            <v>0</v>
          </cell>
          <cell r="AI642">
            <v>0</v>
          </cell>
          <cell r="AJ642">
            <v>0</v>
          </cell>
          <cell r="AK642">
            <v>0</v>
          </cell>
          <cell r="AL642">
            <v>0</v>
          </cell>
          <cell r="AM642">
            <v>0</v>
          </cell>
          <cell r="AN642">
            <v>0</v>
          </cell>
          <cell r="AO642">
            <v>0</v>
          </cell>
          <cell r="AP642">
            <v>0</v>
          </cell>
          <cell r="AQ642">
            <v>2</v>
          </cell>
          <cell r="AR642">
            <v>69</v>
          </cell>
        </row>
        <row r="643">
          <cell r="E643">
            <v>0</v>
          </cell>
          <cell r="F643">
            <v>0</v>
          </cell>
          <cell r="G643">
            <v>0</v>
          </cell>
          <cell r="H643">
            <v>0</v>
          </cell>
          <cell r="I643">
            <v>1</v>
          </cell>
          <cell r="J643">
            <v>0</v>
          </cell>
          <cell r="K643">
            <v>0</v>
          </cell>
          <cell r="L643">
            <v>1</v>
          </cell>
          <cell r="M643">
            <v>0</v>
          </cell>
          <cell r="N643">
            <v>0</v>
          </cell>
          <cell r="O643">
            <v>0</v>
          </cell>
          <cell r="P643">
            <v>0</v>
          </cell>
          <cell r="Q643">
            <v>0</v>
          </cell>
          <cell r="R643">
            <v>15</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1</v>
          </cell>
          <cell r="AR643">
            <v>18</v>
          </cell>
        </row>
        <row r="644">
          <cell r="E644">
            <v>2</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2</v>
          </cell>
        </row>
        <row r="645">
          <cell r="E645">
            <v>3</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1</v>
          </cell>
          <cell r="AR645">
            <v>4</v>
          </cell>
        </row>
        <row r="646">
          <cell r="E646">
            <v>11</v>
          </cell>
          <cell r="F646">
            <v>0</v>
          </cell>
          <cell r="G646">
            <v>0</v>
          </cell>
          <cell r="H646">
            <v>4</v>
          </cell>
          <cell r="I646">
            <v>0</v>
          </cell>
          <cell r="J646">
            <v>0</v>
          </cell>
          <cell r="K646">
            <v>0</v>
          </cell>
          <cell r="L646">
            <v>0</v>
          </cell>
          <cell r="M646">
            <v>0</v>
          </cell>
          <cell r="N646">
            <v>0</v>
          </cell>
          <cell r="O646">
            <v>2</v>
          </cell>
          <cell r="P646">
            <v>0</v>
          </cell>
          <cell r="Q646">
            <v>0</v>
          </cell>
          <cell r="R646">
            <v>0</v>
          </cell>
          <cell r="S646">
            <v>1</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4</v>
          </cell>
          <cell r="AH646">
            <v>0</v>
          </cell>
          <cell r="AI646">
            <v>0</v>
          </cell>
          <cell r="AJ646">
            <v>0</v>
          </cell>
          <cell r="AK646">
            <v>0</v>
          </cell>
          <cell r="AL646">
            <v>0</v>
          </cell>
          <cell r="AM646">
            <v>0</v>
          </cell>
          <cell r="AN646">
            <v>0</v>
          </cell>
          <cell r="AO646">
            <v>0</v>
          </cell>
          <cell r="AP646">
            <v>0</v>
          </cell>
          <cell r="AQ646">
            <v>0</v>
          </cell>
          <cell r="AR646">
            <v>22</v>
          </cell>
        </row>
        <row r="647">
          <cell r="E647">
            <v>21</v>
          </cell>
          <cell r="F647">
            <v>1</v>
          </cell>
          <cell r="G647">
            <v>2</v>
          </cell>
          <cell r="H647">
            <v>9</v>
          </cell>
          <cell r="I647">
            <v>0</v>
          </cell>
          <cell r="J647">
            <v>0</v>
          </cell>
          <cell r="K647">
            <v>0</v>
          </cell>
          <cell r="L647">
            <v>0</v>
          </cell>
          <cell r="M647">
            <v>0</v>
          </cell>
          <cell r="N647">
            <v>0</v>
          </cell>
          <cell r="O647">
            <v>2</v>
          </cell>
          <cell r="P647">
            <v>0</v>
          </cell>
          <cell r="Q647">
            <v>0</v>
          </cell>
          <cell r="R647">
            <v>46</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5</v>
          </cell>
          <cell r="AH647">
            <v>1</v>
          </cell>
          <cell r="AI647">
            <v>0</v>
          </cell>
          <cell r="AJ647">
            <v>0</v>
          </cell>
          <cell r="AK647">
            <v>0</v>
          </cell>
          <cell r="AL647">
            <v>0</v>
          </cell>
          <cell r="AM647">
            <v>0</v>
          </cell>
          <cell r="AN647">
            <v>0</v>
          </cell>
          <cell r="AO647">
            <v>0</v>
          </cell>
          <cell r="AP647">
            <v>0</v>
          </cell>
          <cell r="AQ647">
            <v>0</v>
          </cell>
          <cell r="AR647">
            <v>87</v>
          </cell>
        </row>
        <row r="648">
          <cell r="E648">
            <v>4</v>
          </cell>
          <cell r="F648">
            <v>0</v>
          </cell>
          <cell r="G648">
            <v>0</v>
          </cell>
          <cell r="H648">
            <v>0</v>
          </cell>
          <cell r="I648">
            <v>0</v>
          </cell>
          <cell r="J648">
            <v>0</v>
          </cell>
          <cell r="K648">
            <v>0</v>
          </cell>
          <cell r="L648">
            <v>0</v>
          </cell>
          <cell r="M648">
            <v>0</v>
          </cell>
          <cell r="N648">
            <v>0</v>
          </cell>
          <cell r="O648">
            <v>0</v>
          </cell>
          <cell r="P648">
            <v>0</v>
          </cell>
          <cell r="Q648">
            <v>0</v>
          </cell>
          <cell r="R648">
            <v>1</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5</v>
          </cell>
        </row>
        <row r="649">
          <cell r="E649">
            <v>18</v>
          </cell>
          <cell r="F649">
            <v>0</v>
          </cell>
          <cell r="G649">
            <v>2</v>
          </cell>
          <cell r="H649">
            <v>11</v>
          </cell>
          <cell r="I649">
            <v>0</v>
          </cell>
          <cell r="J649">
            <v>0</v>
          </cell>
          <cell r="K649">
            <v>0</v>
          </cell>
          <cell r="L649">
            <v>0</v>
          </cell>
          <cell r="M649">
            <v>0</v>
          </cell>
          <cell r="N649">
            <v>0</v>
          </cell>
          <cell r="O649">
            <v>0</v>
          </cell>
          <cell r="P649">
            <v>0</v>
          </cell>
          <cell r="Q649">
            <v>0</v>
          </cell>
          <cell r="R649">
            <v>2</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3</v>
          </cell>
          <cell r="AH649">
            <v>0</v>
          </cell>
          <cell r="AI649">
            <v>0</v>
          </cell>
          <cell r="AJ649">
            <v>0</v>
          </cell>
          <cell r="AK649">
            <v>0</v>
          </cell>
          <cell r="AL649">
            <v>0</v>
          </cell>
          <cell r="AM649">
            <v>0</v>
          </cell>
          <cell r="AN649">
            <v>0</v>
          </cell>
          <cell r="AO649">
            <v>0</v>
          </cell>
          <cell r="AP649">
            <v>0</v>
          </cell>
          <cell r="AQ649">
            <v>1</v>
          </cell>
          <cell r="AR649">
            <v>37</v>
          </cell>
        </row>
        <row r="650">
          <cell r="E650">
            <v>6</v>
          </cell>
          <cell r="F650">
            <v>0</v>
          </cell>
          <cell r="G650">
            <v>1</v>
          </cell>
          <cell r="H650">
            <v>3</v>
          </cell>
          <cell r="I650">
            <v>0</v>
          </cell>
          <cell r="J650">
            <v>3</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2</v>
          </cell>
          <cell r="AH650">
            <v>0</v>
          </cell>
          <cell r="AI650">
            <v>0</v>
          </cell>
          <cell r="AJ650">
            <v>0</v>
          </cell>
          <cell r="AK650">
            <v>0</v>
          </cell>
          <cell r="AL650">
            <v>0</v>
          </cell>
          <cell r="AM650">
            <v>0</v>
          </cell>
          <cell r="AN650">
            <v>0</v>
          </cell>
          <cell r="AO650">
            <v>0</v>
          </cell>
          <cell r="AP650">
            <v>0</v>
          </cell>
          <cell r="AQ650">
            <v>0</v>
          </cell>
          <cell r="AR650">
            <v>15</v>
          </cell>
        </row>
        <row r="651">
          <cell r="E651">
            <v>6</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1</v>
          </cell>
          <cell r="AH651">
            <v>0</v>
          </cell>
          <cell r="AI651">
            <v>0</v>
          </cell>
          <cell r="AJ651">
            <v>0</v>
          </cell>
          <cell r="AK651">
            <v>0</v>
          </cell>
          <cell r="AL651">
            <v>0</v>
          </cell>
          <cell r="AM651">
            <v>0</v>
          </cell>
          <cell r="AN651">
            <v>0</v>
          </cell>
          <cell r="AO651">
            <v>0</v>
          </cell>
          <cell r="AP651">
            <v>0</v>
          </cell>
          <cell r="AQ651">
            <v>0</v>
          </cell>
          <cell r="AR651">
            <v>7</v>
          </cell>
        </row>
        <row r="652">
          <cell r="E652">
            <v>2</v>
          </cell>
          <cell r="F652">
            <v>0</v>
          </cell>
          <cell r="G652">
            <v>0</v>
          </cell>
          <cell r="H652">
            <v>1</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1</v>
          </cell>
          <cell r="AH652">
            <v>0</v>
          </cell>
          <cell r="AI652">
            <v>0</v>
          </cell>
          <cell r="AJ652">
            <v>0</v>
          </cell>
          <cell r="AK652">
            <v>0</v>
          </cell>
          <cell r="AL652">
            <v>0</v>
          </cell>
          <cell r="AM652">
            <v>0</v>
          </cell>
          <cell r="AN652">
            <v>0</v>
          </cell>
          <cell r="AO652">
            <v>0</v>
          </cell>
          <cell r="AP652">
            <v>0</v>
          </cell>
          <cell r="AQ652">
            <v>0</v>
          </cell>
          <cell r="AR652">
            <v>4</v>
          </cell>
        </row>
        <row r="653">
          <cell r="E653">
            <v>4</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1</v>
          </cell>
          <cell r="AR653">
            <v>5</v>
          </cell>
        </row>
        <row r="654">
          <cell r="E654">
            <v>5</v>
          </cell>
          <cell r="F654">
            <v>0</v>
          </cell>
          <cell r="G654">
            <v>0</v>
          </cell>
          <cell r="H654">
            <v>7</v>
          </cell>
          <cell r="I654">
            <v>0</v>
          </cell>
          <cell r="J654">
            <v>0</v>
          </cell>
          <cell r="K654">
            <v>0</v>
          </cell>
          <cell r="L654">
            <v>0</v>
          </cell>
          <cell r="M654">
            <v>0</v>
          </cell>
          <cell r="N654">
            <v>0</v>
          </cell>
          <cell r="O654">
            <v>0</v>
          </cell>
          <cell r="P654">
            <v>0</v>
          </cell>
          <cell r="Q654">
            <v>0</v>
          </cell>
          <cell r="R654">
            <v>7</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1</v>
          </cell>
          <cell r="AH654">
            <v>0</v>
          </cell>
          <cell r="AI654">
            <v>0</v>
          </cell>
          <cell r="AJ654">
            <v>0</v>
          </cell>
          <cell r="AK654">
            <v>0</v>
          </cell>
          <cell r="AL654">
            <v>0</v>
          </cell>
          <cell r="AM654">
            <v>0</v>
          </cell>
          <cell r="AN654">
            <v>0</v>
          </cell>
          <cell r="AO654">
            <v>0</v>
          </cell>
          <cell r="AP654">
            <v>0</v>
          </cell>
          <cell r="AQ654">
            <v>1</v>
          </cell>
          <cell r="AR654">
            <v>21</v>
          </cell>
        </row>
        <row r="655">
          <cell r="E655">
            <v>4</v>
          </cell>
          <cell r="F655">
            <v>0</v>
          </cell>
          <cell r="G655">
            <v>0</v>
          </cell>
          <cell r="H655">
            <v>2</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6</v>
          </cell>
        </row>
        <row r="656">
          <cell r="E656">
            <v>12</v>
          </cell>
          <cell r="F656">
            <v>0</v>
          </cell>
          <cell r="G656">
            <v>6</v>
          </cell>
          <cell r="H656">
            <v>8</v>
          </cell>
          <cell r="I656">
            <v>0</v>
          </cell>
          <cell r="J656">
            <v>0</v>
          </cell>
          <cell r="K656">
            <v>0</v>
          </cell>
          <cell r="L656">
            <v>0</v>
          </cell>
          <cell r="M656">
            <v>0</v>
          </cell>
          <cell r="N656">
            <v>0</v>
          </cell>
          <cell r="O656">
            <v>0</v>
          </cell>
          <cell r="P656">
            <v>0</v>
          </cell>
          <cell r="Q656">
            <v>0</v>
          </cell>
          <cell r="R656">
            <v>0</v>
          </cell>
          <cell r="S656">
            <v>1</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2</v>
          </cell>
          <cell r="AH656">
            <v>0</v>
          </cell>
          <cell r="AI656">
            <v>0</v>
          </cell>
          <cell r="AJ656">
            <v>0</v>
          </cell>
          <cell r="AK656">
            <v>0</v>
          </cell>
          <cell r="AL656">
            <v>0</v>
          </cell>
          <cell r="AM656">
            <v>0</v>
          </cell>
          <cell r="AN656">
            <v>0</v>
          </cell>
          <cell r="AO656">
            <v>0</v>
          </cell>
          <cell r="AP656">
            <v>0</v>
          </cell>
          <cell r="AQ656">
            <v>0</v>
          </cell>
          <cell r="AR656">
            <v>29</v>
          </cell>
        </row>
        <row r="657">
          <cell r="E657">
            <v>6</v>
          </cell>
          <cell r="F657">
            <v>0</v>
          </cell>
          <cell r="G657">
            <v>5</v>
          </cell>
          <cell r="H657">
            <v>18</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3</v>
          </cell>
          <cell r="AH657">
            <v>0</v>
          </cell>
          <cell r="AI657">
            <v>0</v>
          </cell>
          <cell r="AJ657">
            <v>0</v>
          </cell>
          <cell r="AK657">
            <v>0</v>
          </cell>
          <cell r="AL657">
            <v>0</v>
          </cell>
          <cell r="AM657">
            <v>0</v>
          </cell>
          <cell r="AN657">
            <v>0</v>
          </cell>
          <cell r="AO657">
            <v>0</v>
          </cell>
          <cell r="AP657">
            <v>0</v>
          </cell>
          <cell r="AQ657">
            <v>0</v>
          </cell>
          <cell r="AR657">
            <v>32</v>
          </cell>
        </row>
        <row r="658">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3</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3</v>
          </cell>
        </row>
        <row r="659">
          <cell r="E659">
            <v>10</v>
          </cell>
          <cell r="F659">
            <v>1</v>
          </cell>
          <cell r="G659">
            <v>3</v>
          </cell>
          <cell r="H659">
            <v>18</v>
          </cell>
          <cell r="I659">
            <v>0</v>
          </cell>
          <cell r="J659">
            <v>0</v>
          </cell>
          <cell r="K659">
            <v>0</v>
          </cell>
          <cell r="L659">
            <v>0</v>
          </cell>
          <cell r="M659">
            <v>0</v>
          </cell>
          <cell r="N659">
            <v>0</v>
          </cell>
          <cell r="O659">
            <v>0</v>
          </cell>
          <cell r="P659">
            <v>0</v>
          </cell>
          <cell r="Q659">
            <v>0</v>
          </cell>
          <cell r="R659">
            <v>13</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3</v>
          </cell>
          <cell r="AH659">
            <v>0</v>
          </cell>
          <cell r="AI659">
            <v>0</v>
          </cell>
          <cell r="AJ659">
            <v>0</v>
          </cell>
          <cell r="AK659">
            <v>0</v>
          </cell>
          <cell r="AL659">
            <v>0</v>
          </cell>
          <cell r="AM659">
            <v>0</v>
          </cell>
          <cell r="AN659">
            <v>0</v>
          </cell>
          <cell r="AO659">
            <v>0</v>
          </cell>
          <cell r="AP659">
            <v>0</v>
          </cell>
          <cell r="AQ659">
            <v>1</v>
          </cell>
          <cell r="AR659">
            <v>49</v>
          </cell>
        </row>
        <row r="660">
          <cell r="E660">
            <v>112</v>
          </cell>
          <cell r="F660">
            <v>1</v>
          </cell>
          <cell r="G660">
            <v>42</v>
          </cell>
          <cell r="H660">
            <v>135</v>
          </cell>
          <cell r="I660">
            <v>0</v>
          </cell>
          <cell r="J660">
            <v>0</v>
          </cell>
          <cell r="K660">
            <v>0</v>
          </cell>
          <cell r="L660">
            <v>0</v>
          </cell>
          <cell r="M660">
            <v>0</v>
          </cell>
          <cell r="N660">
            <v>0</v>
          </cell>
          <cell r="O660">
            <v>0</v>
          </cell>
          <cell r="P660">
            <v>0</v>
          </cell>
          <cell r="Q660">
            <v>0</v>
          </cell>
          <cell r="R660">
            <v>3</v>
          </cell>
          <cell r="S660">
            <v>1</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24</v>
          </cell>
          <cell r="AH660">
            <v>0</v>
          </cell>
          <cell r="AI660">
            <v>0</v>
          </cell>
          <cell r="AJ660">
            <v>0</v>
          </cell>
          <cell r="AK660">
            <v>0</v>
          </cell>
          <cell r="AL660">
            <v>0</v>
          </cell>
          <cell r="AM660">
            <v>0</v>
          </cell>
          <cell r="AN660">
            <v>0</v>
          </cell>
          <cell r="AO660">
            <v>0</v>
          </cell>
          <cell r="AP660">
            <v>0</v>
          </cell>
          <cell r="AQ660">
            <v>6</v>
          </cell>
          <cell r="AR660">
            <v>324</v>
          </cell>
        </row>
        <row r="661">
          <cell r="E661">
            <v>11</v>
          </cell>
          <cell r="F661">
            <v>0</v>
          </cell>
          <cell r="G661">
            <v>6</v>
          </cell>
          <cell r="H661">
            <v>2</v>
          </cell>
          <cell r="I661">
            <v>0</v>
          </cell>
          <cell r="J661">
            <v>0</v>
          </cell>
          <cell r="K661">
            <v>0</v>
          </cell>
          <cell r="L661">
            <v>0</v>
          </cell>
          <cell r="M661">
            <v>0</v>
          </cell>
          <cell r="N661">
            <v>0</v>
          </cell>
          <cell r="O661">
            <v>0</v>
          </cell>
          <cell r="P661">
            <v>0</v>
          </cell>
          <cell r="Q661">
            <v>0</v>
          </cell>
          <cell r="R661">
            <v>1</v>
          </cell>
          <cell r="S661">
            <v>1</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9</v>
          </cell>
          <cell r="AH661">
            <v>0</v>
          </cell>
          <cell r="AI661">
            <v>0</v>
          </cell>
          <cell r="AJ661">
            <v>0</v>
          </cell>
          <cell r="AK661">
            <v>0</v>
          </cell>
          <cell r="AL661">
            <v>0</v>
          </cell>
          <cell r="AM661">
            <v>0</v>
          </cell>
          <cell r="AN661">
            <v>0</v>
          </cell>
          <cell r="AO661">
            <v>0</v>
          </cell>
          <cell r="AP661">
            <v>0</v>
          </cell>
          <cell r="AQ661">
            <v>0</v>
          </cell>
          <cell r="AR661">
            <v>30</v>
          </cell>
        </row>
        <row r="662">
          <cell r="E662">
            <v>4</v>
          </cell>
          <cell r="F662">
            <v>0</v>
          </cell>
          <cell r="G662">
            <v>2</v>
          </cell>
          <cell r="H662">
            <v>20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19</v>
          </cell>
          <cell r="AH662">
            <v>0</v>
          </cell>
          <cell r="AI662">
            <v>0</v>
          </cell>
          <cell r="AJ662">
            <v>0</v>
          </cell>
          <cell r="AK662">
            <v>0</v>
          </cell>
          <cell r="AL662">
            <v>0</v>
          </cell>
          <cell r="AM662">
            <v>0</v>
          </cell>
          <cell r="AN662">
            <v>0</v>
          </cell>
          <cell r="AO662">
            <v>0</v>
          </cell>
          <cell r="AP662">
            <v>0</v>
          </cell>
          <cell r="AQ662">
            <v>1</v>
          </cell>
          <cell r="AR662">
            <v>46</v>
          </cell>
        </row>
        <row r="663">
          <cell r="E663">
            <v>8</v>
          </cell>
          <cell r="F663">
            <v>0</v>
          </cell>
          <cell r="G663">
            <v>1</v>
          </cell>
          <cell r="H663">
            <v>6</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1</v>
          </cell>
          <cell r="AH663">
            <v>0</v>
          </cell>
          <cell r="AI663">
            <v>0</v>
          </cell>
          <cell r="AJ663">
            <v>0</v>
          </cell>
          <cell r="AK663">
            <v>0</v>
          </cell>
          <cell r="AL663">
            <v>0</v>
          </cell>
          <cell r="AM663">
            <v>0</v>
          </cell>
          <cell r="AN663">
            <v>0</v>
          </cell>
          <cell r="AO663">
            <v>0</v>
          </cell>
          <cell r="AP663">
            <v>0</v>
          </cell>
          <cell r="AQ663">
            <v>0</v>
          </cell>
          <cell r="AR663">
            <v>16</v>
          </cell>
        </row>
        <row r="664">
          <cell r="E664">
            <v>10</v>
          </cell>
          <cell r="F664">
            <v>0</v>
          </cell>
          <cell r="G664">
            <v>0</v>
          </cell>
          <cell r="H664">
            <v>1</v>
          </cell>
          <cell r="I664">
            <v>0</v>
          </cell>
          <cell r="J664">
            <v>0</v>
          </cell>
          <cell r="K664">
            <v>0</v>
          </cell>
          <cell r="L664">
            <v>0</v>
          </cell>
          <cell r="M664">
            <v>0</v>
          </cell>
          <cell r="N664">
            <v>0</v>
          </cell>
          <cell r="O664">
            <v>8</v>
          </cell>
          <cell r="P664">
            <v>0</v>
          </cell>
          <cell r="Q664">
            <v>0</v>
          </cell>
          <cell r="R664">
            <v>16</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35</v>
          </cell>
        </row>
        <row r="665">
          <cell r="E665">
            <v>64</v>
          </cell>
          <cell r="F665">
            <v>6</v>
          </cell>
          <cell r="G665">
            <v>1</v>
          </cell>
          <cell r="H665">
            <v>84</v>
          </cell>
          <cell r="I665">
            <v>1</v>
          </cell>
          <cell r="J665">
            <v>3</v>
          </cell>
          <cell r="K665">
            <v>4</v>
          </cell>
          <cell r="L665">
            <v>9</v>
          </cell>
          <cell r="M665">
            <v>0</v>
          </cell>
          <cell r="N665">
            <v>0</v>
          </cell>
          <cell r="O665">
            <v>30</v>
          </cell>
          <cell r="P665">
            <v>1</v>
          </cell>
          <cell r="Q665">
            <v>0</v>
          </cell>
          <cell r="R665">
            <v>162</v>
          </cell>
          <cell r="S665">
            <v>5</v>
          </cell>
          <cell r="T665">
            <v>0</v>
          </cell>
          <cell r="U665">
            <v>0</v>
          </cell>
          <cell r="V665">
            <v>3</v>
          </cell>
          <cell r="W665">
            <v>0</v>
          </cell>
          <cell r="X665">
            <v>1</v>
          </cell>
          <cell r="Y665">
            <v>0</v>
          </cell>
          <cell r="Z665">
            <v>0</v>
          </cell>
          <cell r="AA665">
            <v>0</v>
          </cell>
          <cell r="AB665">
            <v>0</v>
          </cell>
          <cell r="AC665">
            <v>0</v>
          </cell>
          <cell r="AD665">
            <v>0</v>
          </cell>
          <cell r="AE665">
            <v>0</v>
          </cell>
          <cell r="AF665">
            <v>0</v>
          </cell>
          <cell r="AG665">
            <v>14</v>
          </cell>
          <cell r="AH665">
            <v>14</v>
          </cell>
          <cell r="AI665">
            <v>3</v>
          </cell>
          <cell r="AJ665">
            <v>0</v>
          </cell>
          <cell r="AK665">
            <v>0</v>
          </cell>
          <cell r="AL665">
            <v>0</v>
          </cell>
          <cell r="AM665">
            <v>0</v>
          </cell>
          <cell r="AN665">
            <v>0</v>
          </cell>
          <cell r="AO665">
            <v>0</v>
          </cell>
          <cell r="AP665">
            <v>0</v>
          </cell>
          <cell r="AQ665">
            <v>22</v>
          </cell>
          <cell r="AR665">
            <v>427</v>
          </cell>
        </row>
        <row r="666">
          <cell r="E666">
            <v>5</v>
          </cell>
          <cell r="F666">
            <v>0</v>
          </cell>
          <cell r="G666">
            <v>2</v>
          </cell>
          <cell r="H666">
            <v>11</v>
          </cell>
          <cell r="I666">
            <v>0</v>
          </cell>
          <cell r="J666">
            <v>2</v>
          </cell>
          <cell r="K666">
            <v>0</v>
          </cell>
          <cell r="L666">
            <v>3</v>
          </cell>
          <cell r="M666">
            <v>0</v>
          </cell>
          <cell r="N666">
            <v>0</v>
          </cell>
          <cell r="O666">
            <v>2</v>
          </cell>
          <cell r="P666">
            <v>0</v>
          </cell>
          <cell r="Q666">
            <v>0</v>
          </cell>
          <cell r="R666">
            <v>18</v>
          </cell>
          <cell r="S666">
            <v>3</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1</v>
          </cell>
          <cell r="AI666">
            <v>0</v>
          </cell>
          <cell r="AJ666">
            <v>2</v>
          </cell>
          <cell r="AK666">
            <v>0</v>
          </cell>
          <cell r="AL666">
            <v>0</v>
          </cell>
          <cell r="AM666">
            <v>0</v>
          </cell>
          <cell r="AN666">
            <v>0</v>
          </cell>
          <cell r="AO666">
            <v>0</v>
          </cell>
          <cell r="AP666">
            <v>0</v>
          </cell>
          <cell r="AQ666">
            <v>0</v>
          </cell>
          <cell r="AR666">
            <v>49</v>
          </cell>
        </row>
        <row r="667">
          <cell r="E667">
            <v>8</v>
          </cell>
          <cell r="F667">
            <v>0</v>
          </cell>
          <cell r="G667">
            <v>0</v>
          </cell>
          <cell r="H667">
            <v>18</v>
          </cell>
          <cell r="I667">
            <v>0</v>
          </cell>
          <cell r="J667">
            <v>0</v>
          </cell>
          <cell r="K667">
            <v>0</v>
          </cell>
          <cell r="L667">
            <v>1</v>
          </cell>
          <cell r="M667">
            <v>0</v>
          </cell>
          <cell r="N667">
            <v>0</v>
          </cell>
          <cell r="O667">
            <v>0</v>
          </cell>
          <cell r="P667">
            <v>0</v>
          </cell>
          <cell r="Q667">
            <v>0</v>
          </cell>
          <cell r="R667">
            <v>10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1</v>
          </cell>
          <cell r="AR667">
            <v>38</v>
          </cell>
        </row>
        <row r="668">
          <cell r="E668">
            <v>2</v>
          </cell>
          <cell r="F668">
            <v>0</v>
          </cell>
          <cell r="G668">
            <v>0</v>
          </cell>
          <cell r="H668">
            <v>1</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1</v>
          </cell>
          <cell r="AR668">
            <v>4</v>
          </cell>
        </row>
        <row r="669">
          <cell r="E669">
            <v>1</v>
          </cell>
          <cell r="F669">
            <v>0</v>
          </cell>
          <cell r="G669">
            <v>0</v>
          </cell>
          <cell r="H669">
            <v>2</v>
          </cell>
          <cell r="I669">
            <v>0</v>
          </cell>
          <cell r="J669">
            <v>0</v>
          </cell>
          <cell r="K669">
            <v>0</v>
          </cell>
          <cell r="L669">
            <v>0</v>
          </cell>
          <cell r="M669">
            <v>0</v>
          </cell>
          <cell r="N669">
            <v>0</v>
          </cell>
          <cell r="O669">
            <v>0</v>
          </cell>
          <cell r="P669">
            <v>0</v>
          </cell>
          <cell r="Q669">
            <v>0</v>
          </cell>
          <cell r="R669">
            <v>7</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10</v>
          </cell>
        </row>
        <row r="670">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1</v>
          </cell>
          <cell r="AJ670">
            <v>0</v>
          </cell>
          <cell r="AK670">
            <v>0</v>
          </cell>
          <cell r="AL670">
            <v>0</v>
          </cell>
          <cell r="AM670">
            <v>0</v>
          </cell>
          <cell r="AN670">
            <v>0</v>
          </cell>
          <cell r="AO670">
            <v>0</v>
          </cell>
          <cell r="AP670">
            <v>0</v>
          </cell>
          <cell r="AQ670">
            <v>0</v>
          </cell>
          <cell r="AR670">
            <v>1</v>
          </cell>
        </row>
        <row r="671">
          <cell r="E671">
            <v>1</v>
          </cell>
          <cell r="F671">
            <v>0</v>
          </cell>
          <cell r="G671">
            <v>0</v>
          </cell>
          <cell r="H671">
            <v>0</v>
          </cell>
          <cell r="I671">
            <v>0</v>
          </cell>
          <cell r="J671">
            <v>0</v>
          </cell>
          <cell r="K671">
            <v>0</v>
          </cell>
          <cell r="L671">
            <v>0</v>
          </cell>
          <cell r="M671">
            <v>0</v>
          </cell>
          <cell r="N671">
            <v>0</v>
          </cell>
          <cell r="O671">
            <v>0</v>
          </cell>
          <cell r="P671">
            <v>0</v>
          </cell>
          <cell r="Q671">
            <v>0</v>
          </cell>
          <cell r="R671">
            <v>0</v>
          </cell>
          <cell r="S671">
            <v>1</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2</v>
          </cell>
        </row>
        <row r="672">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1</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1</v>
          </cell>
        </row>
        <row r="673">
          <cell r="E673">
            <v>0</v>
          </cell>
          <cell r="F673">
            <v>1</v>
          </cell>
          <cell r="G673">
            <v>0</v>
          </cell>
          <cell r="H673">
            <v>0</v>
          </cell>
          <cell r="I673">
            <v>0</v>
          </cell>
          <cell r="J673">
            <v>0</v>
          </cell>
          <cell r="K673">
            <v>0</v>
          </cell>
          <cell r="L673">
            <v>0</v>
          </cell>
          <cell r="M673">
            <v>0</v>
          </cell>
          <cell r="N673">
            <v>0</v>
          </cell>
          <cell r="O673">
            <v>0</v>
          </cell>
          <cell r="P673">
            <v>0</v>
          </cell>
          <cell r="Q673">
            <v>0</v>
          </cell>
          <cell r="R673">
            <v>1</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2</v>
          </cell>
        </row>
        <row r="674">
          <cell r="E674">
            <v>0</v>
          </cell>
          <cell r="F674">
            <v>1</v>
          </cell>
          <cell r="G674">
            <v>0</v>
          </cell>
          <cell r="H674">
            <v>0</v>
          </cell>
          <cell r="I674">
            <v>0</v>
          </cell>
          <cell r="J674">
            <v>0</v>
          </cell>
          <cell r="K674">
            <v>0</v>
          </cell>
          <cell r="L674">
            <v>0</v>
          </cell>
          <cell r="M674">
            <v>0</v>
          </cell>
          <cell r="N674">
            <v>0</v>
          </cell>
          <cell r="O674">
            <v>0</v>
          </cell>
          <cell r="P674">
            <v>0</v>
          </cell>
          <cell r="Q674">
            <v>0</v>
          </cell>
          <cell r="R674">
            <v>3</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4</v>
          </cell>
        </row>
        <row r="675">
          <cell r="E675">
            <v>24</v>
          </cell>
          <cell r="F675">
            <v>2</v>
          </cell>
          <cell r="G675">
            <v>3</v>
          </cell>
          <cell r="H675">
            <v>13</v>
          </cell>
          <cell r="I675">
            <v>0</v>
          </cell>
          <cell r="J675">
            <v>0</v>
          </cell>
          <cell r="K675">
            <v>1</v>
          </cell>
          <cell r="L675">
            <v>1</v>
          </cell>
          <cell r="M675">
            <v>0</v>
          </cell>
          <cell r="N675">
            <v>0</v>
          </cell>
          <cell r="O675">
            <v>14</v>
          </cell>
          <cell r="P675">
            <v>1</v>
          </cell>
          <cell r="Q675">
            <v>1</v>
          </cell>
          <cell r="R675">
            <v>73</v>
          </cell>
          <cell r="S675">
            <v>10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5</v>
          </cell>
          <cell r="AR675">
            <v>148</v>
          </cell>
        </row>
        <row r="676">
          <cell r="E676">
            <v>1</v>
          </cell>
          <cell r="F676">
            <v>0</v>
          </cell>
          <cell r="G676">
            <v>0</v>
          </cell>
          <cell r="H676">
            <v>0</v>
          </cell>
          <cell r="I676">
            <v>0</v>
          </cell>
          <cell r="J676">
            <v>0</v>
          </cell>
          <cell r="K676">
            <v>1</v>
          </cell>
          <cell r="L676">
            <v>0</v>
          </cell>
          <cell r="M676">
            <v>0</v>
          </cell>
          <cell r="N676">
            <v>0</v>
          </cell>
          <cell r="O676">
            <v>0</v>
          </cell>
          <cell r="P676">
            <v>0</v>
          </cell>
          <cell r="Q676">
            <v>0</v>
          </cell>
          <cell r="R676">
            <v>2</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4</v>
          </cell>
        </row>
        <row r="677">
          <cell r="E677">
            <v>1</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1</v>
          </cell>
        </row>
        <row r="678">
          <cell r="E678">
            <v>2</v>
          </cell>
          <cell r="F678">
            <v>0</v>
          </cell>
          <cell r="G678">
            <v>0</v>
          </cell>
          <cell r="H678">
            <v>0</v>
          </cell>
          <cell r="I678">
            <v>0</v>
          </cell>
          <cell r="J678">
            <v>0</v>
          </cell>
          <cell r="K678">
            <v>0</v>
          </cell>
          <cell r="L678">
            <v>0</v>
          </cell>
          <cell r="M678">
            <v>0</v>
          </cell>
          <cell r="N678">
            <v>0</v>
          </cell>
          <cell r="O678">
            <v>0</v>
          </cell>
          <cell r="P678">
            <v>0</v>
          </cell>
          <cell r="Q678">
            <v>0</v>
          </cell>
          <cell r="R678">
            <v>3</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5</v>
          </cell>
        </row>
        <row r="679">
          <cell r="E679">
            <v>1</v>
          </cell>
          <cell r="F679">
            <v>0</v>
          </cell>
          <cell r="G679">
            <v>0</v>
          </cell>
          <cell r="H679">
            <v>0</v>
          </cell>
          <cell r="I679">
            <v>0</v>
          </cell>
          <cell r="J679">
            <v>0</v>
          </cell>
          <cell r="K679">
            <v>0</v>
          </cell>
          <cell r="L679">
            <v>0</v>
          </cell>
          <cell r="M679">
            <v>0</v>
          </cell>
          <cell r="N679">
            <v>0</v>
          </cell>
          <cell r="O679">
            <v>0</v>
          </cell>
          <cell r="P679">
            <v>0</v>
          </cell>
          <cell r="Q679">
            <v>0</v>
          </cell>
          <cell r="R679">
            <v>1</v>
          </cell>
          <cell r="S679">
            <v>1</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1</v>
          </cell>
          <cell r="AR679">
            <v>4</v>
          </cell>
        </row>
        <row r="680">
          <cell r="E680">
            <v>4</v>
          </cell>
          <cell r="F680">
            <v>0</v>
          </cell>
          <cell r="G680">
            <v>1</v>
          </cell>
          <cell r="H680">
            <v>1</v>
          </cell>
          <cell r="I680">
            <v>0</v>
          </cell>
          <cell r="J680">
            <v>0</v>
          </cell>
          <cell r="K680">
            <v>0</v>
          </cell>
          <cell r="L680">
            <v>1</v>
          </cell>
          <cell r="M680">
            <v>0</v>
          </cell>
          <cell r="N680">
            <v>0</v>
          </cell>
          <cell r="O680">
            <v>0</v>
          </cell>
          <cell r="P680">
            <v>0</v>
          </cell>
          <cell r="Q680">
            <v>0</v>
          </cell>
          <cell r="R680">
            <v>2</v>
          </cell>
          <cell r="S680">
            <v>1</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1</v>
          </cell>
          <cell r="AR680">
            <v>11</v>
          </cell>
        </row>
        <row r="681">
          <cell r="E681">
            <v>6</v>
          </cell>
          <cell r="F681">
            <v>0</v>
          </cell>
          <cell r="G681">
            <v>0</v>
          </cell>
          <cell r="H681">
            <v>1</v>
          </cell>
          <cell r="I681">
            <v>0</v>
          </cell>
          <cell r="J681">
            <v>0</v>
          </cell>
          <cell r="K681">
            <v>0</v>
          </cell>
          <cell r="L681">
            <v>0</v>
          </cell>
          <cell r="M681">
            <v>0</v>
          </cell>
          <cell r="N681">
            <v>0</v>
          </cell>
          <cell r="O681">
            <v>0</v>
          </cell>
          <cell r="P681">
            <v>0</v>
          </cell>
          <cell r="Q681">
            <v>0</v>
          </cell>
          <cell r="R681">
            <v>1</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8</v>
          </cell>
        </row>
        <row r="682">
          <cell r="E682">
            <v>4</v>
          </cell>
          <cell r="F682">
            <v>0</v>
          </cell>
          <cell r="G682">
            <v>0</v>
          </cell>
          <cell r="H682">
            <v>1</v>
          </cell>
          <cell r="I682">
            <v>0</v>
          </cell>
          <cell r="J682">
            <v>0</v>
          </cell>
          <cell r="K682">
            <v>0</v>
          </cell>
          <cell r="L682">
            <v>0</v>
          </cell>
          <cell r="M682">
            <v>0</v>
          </cell>
          <cell r="N682">
            <v>0</v>
          </cell>
          <cell r="O682">
            <v>0</v>
          </cell>
          <cell r="P682">
            <v>0</v>
          </cell>
          <cell r="Q682">
            <v>0</v>
          </cell>
          <cell r="R682">
            <v>1</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6</v>
          </cell>
        </row>
        <row r="683">
          <cell r="E683">
            <v>13</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13</v>
          </cell>
        </row>
        <row r="684">
          <cell r="E684">
            <v>17</v>
          </cell>
          <cell r="F684">
            <v>0</v>
          </cell>
          <cell r="G684">
            <v>2</v>
          </cell>
          <cell r="H684">
            <v>39</v>
          </cell>
          <cell r="I684">
            <v>1</v>
          </cell>
          <cell r="J684">
            <v>3</v>
          </cell>
          <cell r="K684">
            <v>1</v>
          </cell>
          <cell r="L684">
            <v>3</v>
          </cell>
          <cell r="M684">
            <v>0</v>
          </cell>
          <cell r="N684">
            <v>0</v>
          </cell>
          <cell r="O684">
            <v>17</v>
          </cell>
          <cell r="P684">
            <v>1</v>
          </cell>
          <cell r="Q684">
            <v>67</v>
          </cell>
          <cell r="R684">
            <v>55</v>
          </cell>
          <cell r="S684">
            <v>6</v>
          </cell>
          <cell r="T684">
            <v>39</v>
          </cell>
          <cell r="U684">
            <v>0</v>
          </cell>
          <cell r="V684">
            <v>2</v>
          </cell>
          <cell r="W684">
            <v>0</v>
          </cell>
          <cell r="X684">
            <v>0</v>
          </cell>
          <cell r="Y684">
            <v>0</v>
          </cell>
          <cell r="Z684">
            <v>0</v>
          </cell>
          <cell r="AA684">
            <v>0</v>
          </cell>
          <cell r="AB684">
            <v>0</v>
          </cell>
          <cell r="AC684">
            <v>0</v>
          </cell>
          <cell r="AD684">
            <v>0</v>
          </cell>
          <cell r="AE684">
            <v>0</v>
          </cell>
          <cell r="AF684">
            <v>0</v>
          </cell>
          <cell r="AG684">
            <v>5</v>
          </cell>
          <cell r="AH684">
            <v>4</v>
          </cell>
          <cell r="AI684">
            <v>0</v>
          </cell>
          <cell r="AJ684">
            <v>4</v>
          </cell>
          <cell r="AK684">
            <v>2</v>
          </cell>
          <cell r="AL684">
            <v>0</v>
          </cell>
          <cell r="AM684">
            <v>0</v>
          </cell>
          <cell r="AN684">
            <v>0</v>
          </cell>
          <cell r="AO684">
            <v>0</v>
          </cell>
          <cell r="AP684">
            <v>0</v>
          </cell>
          <cell r="AQ684">
            <v>17</v>
          </cell>
          <cell r="AR684">
            <v>285</v>
          </cell>
        </row>
        <row r="685">
          <cell r="E685">
            <v>4</v>
          </cell>
          <cell r="F685">
            <v>0</v>
          </cell>
          <cell r="G685">
            <v>0</v>
          </cell>
          <cell r="H685">
            <v>13</v>
          </cell>
          <cell r="I685">
            <v>0</v>
          </cell>
          <cell r="J685">
            <v>1</v>
          </cell>
          <cell r="K685">
            <v>1</v>
          </cell>
          <cell r="L685">
            <v>1</v>
          </cell>
          <cell r="M685">
            <v>0</v>
          </cell>
          <cell r="N685">
            <v>1</v>
          </cell>
          <cell r="O685">
            <v>7</v>
          </cell>
          <cell r="P685">
            <v>0</v>
          </cell>
          <cell r="Q685">
            <v>10</v>
          </cell>
          <cell r="R685">
            <v>28</v>
          </cell>
          <cell r="S685">
            <v>8</v>
          </cell>
          <cell r="T685">
            <v>14</v>
          </cell>
          <cell r="U685">
            <v>0</v>
          </cell>
          <cell r="V685">
            <v>0</v>
          </cell>
          <cell r="W685">
            <v>0</v>
          </cell>
          <cell r="X685">
            <v>0</v>
          </cell>
          <cell r="Y685">
            <v>0</v>
          </cell>
          <cell r="Z685">
            <v>1</v>
          </cell>
          <cell r="AA685">
            <v>0</v>
          </cell>
          <cell r="AB685">
            <v>0</v>
          </cell>
          <cell r="AC685">
            <v>0</v>
          </cell>
          <cell r="AD685">
            <v>0</v>
          </cell>
          <cell r="AE685">
            <v>0</v>
          </cell>
          <cell r="AF685">
            <v>0</v>
          </cell>
          <cell r="AG685">
            <v>4</v>
          </cell>
          <cell r="AH685">
            <v>2</v>
          </cell>
          <cell r="AI685">
            <v>1</v>
          </cell>
          <cell r="AJ685">
            <v>9</v>
          </cell>
          <cell r="AK685">
            <v>4</v>
          </cell>
          <cell r="AL685">
            <v>0</v>
          </cell>
          <cell r="AM685">
            <v>0</v>
          </cell>
          <cell r="AN685">
            <v>0</v>
          </cell>
          <cell r="AO685">
            <v>0</v>
          </cell>
          <cell r="AP685">
            <v>0</v>
          </cell>
          <cell r="AQ685">
            <v>7</v>
          </cell>
          <cell r="AR685">
            <v>116</v>
          </cell>
        </row>
        <row r="686">
          <cell r="E686">
            <v>9</v>
          </cell>
          <cell r="F686">
            <v>1</v>
          </cell>
          <cell r="G686">
            <v>1</v>
          </cell>
          <cell r="H686">
            <v>6</v>
          </cell>
          <cell r="I686">
            <v>0</v>
          </cell>
          <cell r="J686">
            <v>0</v>
          </cell>
          <cell r="K686">
            <v>2</v>
          </cell>
          <cell r="L686">
            <v>0</v>
          </cell>
          <cell r="M686">
            <v>0</v>
          </cell>
          <cell r="N686">
            <v>0</v>
          </cell>
          <cell r="O686">
            <v>2</v>
          </cell>
          <cell r="P686">
            <v>2</v>
          </cell>
          <cell r="Q686">
            <v>14</v>
          </cell>
          <cell r="R686">
            <v>84</v>
          </cell>
          <cell r="S686">
            <v>2</v>
          </cell>
          <cell r="T686">
            <v>4</v>
          </cell>
          <cell r="U686">
            <v>0</v>
          </cell>
          <cell r="V686">
            <v>0</v>
          </cell>
          <cell r="W686">
            <v>0</v>
          </cell>
          <cell r="X686">
            <v>0</v>
          </cell>
          <cell r="Y686">
            <v>0</v>
          </cell>
          <cell r="Z686">
            <v>0</v>
          </cell>
          <cell r="AA686">
            <v>0</v>
          </cell>
          <cell r="AB686">
            <v>0</v>
          </cell>
          <cell r="AC686">
            <v>0</v>
          </cell>
          <cell r="AD686">
            <v>0</v>
          </cell>
          <cell r="AE686">
            <v>0</v>
          </cell>
          <cell r="AF686">
            <v>0</v>
          </cell>
          <cell r="AG686">
            <v>4</v>
          </cell>
          <cell r="AH686">
            <v>8</v>
          </cell>
          <cell r="AI686">
            <v>0</v>
          </cell>
          <cell r="AJ686">
            <v>7</v>
          </cell>
          <cell r="AK686">
            <v>0</v>
          </cell>
          <cell r="AL686">
            <v>0</v>
          </cell>
          <cell r="AM686">
            <v>0</v>
          </cell>
          <cell r="AN686">
            <v>0</v>
          </cell>
          <cell r="AO686">
            <v>0</v>
          </cell>
          <cell r="AP686">
            <v>0</v>
          </cell>
          <cell r="AQ686">
            <v>3</v>
          </cell>
          <cell r="AR686">
            <v>149</v>
          </cell>
        </row>
        <row r="687">
          <cell r="E687">
            <v>0</v>
          </cell>
          <cell r="F687">
            <v>0</v>
          </cell>
          <cell r="G687">
            <v>0</v>
          </cell>
          <cell r="H687">
            <v>1</v>
          </cell>
          <cell r="I687">
            <v>0</v>
          </cell>
          <cell r="J687">
            <v>0</v>
          </cell>
          <cell r="K687">
            <v>0</v>
          </cell>
          <cell r="L687">
            <v>0</v>
          </cell>
          <cell r="M687">
            <v>0</v>
          </cell>
          <cell r="N687">
            <v>0</v>
          </cell>
          <cell r="O687">
            <v>0</v>
          </cell>
          <cell r="P687">
            <v>0</v>
          </cell>
          <cell r="Q687">
            <v>5</v>
          </cell>
          <cell r="R687">
            <v>2</v>
          </cell>
          <cell r="S687">
            <v>0</v>
          </cell>
          <cell r="T687">
            <v>2</v>
          </cell>
          <cell r="U687">
            <v>0</v>
          </cell>
          <cell r="V687">
            <v>0</v>
          </cell>
          <cell r="W687">
            <v>0</v>
          </cell>
          <cell r="X687">
            <v>0</v>
          </cell>
          <cell r="Y687">
            <v>0</v>
          </cell>
          <cell r="Z687">
            <v>0</v>
          </cell>
          <cell r="AA687">
            <v>0</v>
          </cell>
          <cell r="AB687">
            <v>0</v>
          </cell>
          <cell r="AC687">
            <v>0</v>
          </cell>
          <cell r="AD687">
            <v>0</v>
          </cell>
          <cell r="AE687">
            <v>0</v>
          </cell>
          <cell r="AF687">
            <v>0</v>
          </cell>
          <cell r="AG687">
            <v>2</v>
          </cell>
          <cell r="AH687">
            <v>0</v>
          </cell>
          <cell r="AI687">
            <v>0</v>
          </cell>
          <cell r="AJ687">
            <v>0</v>
          </cell>
          <cell r="AK687">
            <v>0</v>
          </cell>
          <cell r="AL687">
            <v>0</v>
          </cell>
          <cell r="AM687">
            <v>0</v>
          </cell>
          <cell r="AN687">
            <v>0</v>
          </cell>
          <cell r="AO687">
            <v>0</v>
          </cell>
          <cell r="AP687">
            <v>0</v>
          </cell>
          <cell r="AQ687">
            <v>1</v>
          </cell>
          <cell r="AR687">
            <v>13</v>
          </cell>
        </row>
        <row r="688">
          <cell r="E688">
            <v>0</v>
          </cell>
          <cell r="F688">
            <v>0</v>
          </cell>
          <cell r="G688">
            <v>2</v>
          </cell>
          <cell r="H688">
            <v>72</v>
          </cell>
          <cell r="I688">
            <v>1</v>
          </cell>
          <cell r="J688">
            <v>9</v>
          </cell>
          <cell r="K688">
            <v>2</v>
          </cell>
          <cell r="L688">
            <v>6</v>
          </cell>
          <cell r="M688">
            <v>0</v>
          </cell>
          <cell r="N688">
            <v>0</v>
          </cell>
          <cell r="O688">
            <v>8</v>
          </cell>
          <cell r="P688">
            <v>1</v>
          </cell>
          <cell r="Q688">
            <v>34</v>
          </cell>
          <cell r="R688">
            <v>180</v>
          </cell>
          <cell r="S688">
            <v>0</v>
          </cell>
          <cell r="T688">
            <v>9</v>
          </cell>
          <cell r="U688">
            <v>0</v>
          </cell>
          <cell r="V688">
            <v>1</v>
          </cell>
          <cell r="W688">
            <v>0</v>
          </cell>
          <cell r="X688">
            <v>0</v>
          </cell>
          <cell r="Y688">
            <v>0</v>
          </cell>
          <cell r="Z688">
            <v>0</v>
          </cell>
          <cell r="AA688">
            <v>0</v>
          </cell>
          <cell r="AB688">
            <v>0</v>
          </cell>
          <cell r="AC688">
            <v>0</v>
          </cell>
          <cell r="AD688">
            <v>0</v>
          </cell>
          <cell r="AE688">
            <v>0</v>
          </cell>
          <cell r="AF688">
            <v>0</v>
          </cell>
          <cell r="AG688">
            <v>7</v>
          </cell>
          <cell r="AH688">
            <v>13</v>
          </cell>
          <cell r="AI688">
            <v>0</v>
          </cell>
          <cell r="AJ688">
            <v>0</v>
          </cell>
          <cell r="AK688">
            <v>0</v>
          </cell>
          <cell r="AL688">
            <v>0</v>
          </cell>
          <cell r="AM688">
            <v>0</v>
          </cell>
          <cell r="AN688">
            <v>0</v>
          </cell>
          <cell r="AO688">
            <v>0</v>
          </cell>
          <cell r="AP688">
            <v>0</v>
          </cell>
          <cell r="AQ688">
            <v>21</v>
          </cell>
          <cell r="AR688">
            <v>366</v>
          </cell>
        </row>
        <row r="689">
          <cell r="E689">
            <v>0</v>
          </cell>
          <cell r="F689">
            <v>0</v>
          </cell>
          <cell r="G689">
            <v>0</v>
          </cell>
          <cell r="H689">
            <v>17</v>
          </cell>
          <cell r="I689">
            <v>0</v>
          </cell>
          <cell r="J689">
            <v>2</v>
          </cell>
          <cell r="K689">
            <v>0</v>
          </cell>
          <cell r="L689">
            <v>0</v>
          </cell>
          <cell r="M689">
            <v>0</v>
          </cell>
          <cell r="N689">
            <v>0</v>
          </cell>
          <cell r="O689">
            <v>1</v>
          </cell>
          <cell r="P689">
            <v>4</v>
          </cell>
          <cell r="Q689">
            <v>53</v>
          </cell>
          <cell r="R689">
            <v>28</v>
          </cell>
          <cell r="S689">
            <v>0</v>
          </cell>
          <cell r="T689">
            <v>38</v>
          </cell>
          <cell r="U689">
            <v>0</v>
          </cell>
          <cell r="V689">
            <v>0</v>
          </cell>
          <cell r="W689">
            <v>0</v>
          </cell>
          <cell r="X689">
            <v>0</v>
          </cell>
          <cell r="Y689">
            <v>0</v>
          </cell>
          <cell r="Z689">
            <v>0</v>
          </cell>
          <cell r="AA689">
            <v>0</v>
          </cell>
          <cell r="AB689">
            <v>0</v>
          </cell>
          <cell r="AC689">
            <v>0</v>
          </cell>
          <cell r="AD689">
            <v>0</v>
          </cell>
          <cell r="AE689">
            <v>0</v>
          </cell>
          <cell r="AF689">
            <v>0</v>
          </cell>
          <cell r="AG689">
            <v>4</v>
          </cell>
          <cell r="AH689">
            <v>2</v>
          </cell>
          <cell r="AI689">
            <v>0</v>
          </cell>
          <cell r="AJ689">
            <v>6</v>
          </cell>
          <cell r="AK689">
            <v>3</v>
          </cell>
          <cell r="AL689">
            <v>0</v>
          </cell>
          <cell r="AM689">
            <v>0</v>
          </cell>
          <cell r="AN689">
            <v>0</v>
          </cell>
          <cell r="AO689">
            <v>0</v>
          </cell>
          <cell r="AP689">
            <v>0</v>
          </cell>
          <cell r="AQ689">
            <v>7</v>
          </cell>
          <cell r="AR689">
            <v>165</v>
          </cell>
        </row>
        <row r="690">
          <cell r="E690">
            <v>4</v>
          </cell>
          <cell r="F690">
            <v>2</v>
          </cell>
          <cell r="G690">
            <v>0</v>
          </cell>
          <cell r="H690">
            <v>49</v>
          </cell>
          <cell r="I690">
            <v>0</v>
          </cell>
          <cell r="J690">
            <v>5</v>
          </cell>
          <cell r="K690">
            <v>3</v>
          </cell>
          <cell r="L690">
            <v>1</v>
          </cell>
          <cell r="M690">
            <v>0</v>
          </cell>
          <cell r="N690">
            <v>0</v>
          </cell>
          <cell r="O690">
            <v>17</v>
          </cell>
          <cell r="P690">
            <v>0</v>
          </cell>
          <cell r="Q690">
            <v>72</v>
          </cell>
          <cell r="R690">
            <v>75</v>
          </cell>
          <cell r="S690">
            <v>2</v>
          </cell>
          <cell r="T690">
            <v>28</v>
          </cell>
          <cell r="U690">
            <v>0</v>
          </cell>
          <cell r="V690">
            <v>0</v>
          </cell>
          <cell r="W690">
            <v>0</v>
          </cell>
          <cell r="X690">
            <v>0</v>
          </cell>
          <cell r="Y690">
            <v>0</v>
          </cell>
          <cell r="Z690">
            <v>0</v>
          </cell>
          <cell r="AA690">
            <v>0</v>
          </cell>
          <cell r="AB690">
            <v>0</v>
          </cell>
          <cell r="AC690">
            <v>0</v>
          </cell>
          <cell r="AD690">
            <v>0</v>
          </cell>
          <cell r="AE690">
            <v>0</v>
          </cell>
          <cell r="AF690">
            <v>0</v>
          </cell>
          <cell r="AG690">
            <v>11</v>
          </cell>
          <cell r="AH690">
            <v>18</v>
          </cell>
          <cell r="AI690">
            <v>0</v>
          </cell>
          <cell r="AJ690">
            <v>0</v>
          </cell>
          <cell r="AK690">
            <v>0</v>
          </cell>
          <cell r="AL690">
            <v>0</v>
          </cell>
          <cell r="AM690">
            <v>0</v>
          </cell>
          <cell r="AN690">
            <v>0</v>
          </cell>
          <cell r="AO690">
            <v>0</v>
          </cell>
          <cell r="AP690">
            <v>0</v>
          </cell>
          <cell r="AQ690">
            <v>5</v>
          </cell>
          <cell r="AR690">
            <v>292</v>
          </cell>
        </row>
        <row r="691">
          <cell r="E691">
            <v>14</v>
          </cell>
          <cell r="F691">
            <v>2</v>
          </cell>
          <cell r="G691">
            <v>1</v>
          </cell>
          <cell r="H691">
            <v>53</v>
          </cell>
          <cell r="I691">
            <v>3</v>
          </cell>
          <cell r="J691">
            <v>4</v>
          </cell>
          <cell r="K691">
            <v>0</v>
          </cell>
          <cell r="L691">
            <v>0</v>
          </cell>
          <cell r="M691">
            <v>0</v>
          </cell>
          <cell r="N691">
            <v>0</v>
          </cell>
          <cell r="O691">
            <v>41</v>
          </cell>
          <cell r="P691">
            <v>0</v>
          </cell>
          <cell r="Q691">
            <v>55</v>
          </cell>
          <cell r="R691">
            <v>2</v>
          </cell>
          <cell r="S691">
            <v>0</v>
          </cell>
          <cell r="T691">
            <v>29</v>
          </cell>
          <cell r="U691">
            <v>0</v>
          </cell>
          <cell r="V691">
            <v>0</v>
          </cell>
          <cell r="W691">
            <v>0</v>
          </cell>
          <cell r="X691">
            <v>0</v>
          </cell>
          <cell r="Y691">
            <v>0</v>
          </cell>
          <cell r="Z691">
            <v>0</v>
          </cell>
          <cell r="AA691">
            <v>0</v>
          </cell>
          <cell r="AB691">
            <v>0</v>
          </cell>
          <cell r="AC691">
            <v>0</v>
          </cell>
          <cell r="AD691">
            <v>0</v>
          </cell>
          <cell r="AE691">
            <v>0</v>
          </cell>
          <cell r="AF691">
            <v>0</v>
          </cell>
          <cell r="AG691">
            <v>5</v>
          </cell>
          <cell r="AH691">
            <v>18</v>
          </cell>
          <cell r="AI691">
            <v>0</v>
          </cell>
          <cell r="AJ691">
            <v>1</v>
          </cell>
          <cell r="AK691">
            <v>0</v>
          </cell>
          <cell r="AL691">
            <v>0</v>
          </cell>
          <cell r="AM691">
            <v>0</v>
          </cell>
          <cell r="AN691">
            <v>0</v>
          </cell>
          <cell r="AO691">
            <v>0</v>
          </cell>
          <cell r="AP691">
            <v>0</v>
          </cell>
          <cell r="AQ691">
            <v>4</v>
          </cell>
          <cell r="AR691">
            <v>232</v>
          </cell>
        </row>
        <row r="692">
          <cell r="E692">
            <v>0</v>
          </cell>
          <cell r="F692">
            <v>0</v>
          </cell>
          <cell r="G692">
            <v>0</v>
          </cell>
          <cell r="H692">
            <v>1</v>
          </cell>
          <cell r="I692">
            <v>0</v>
          </cell>
          <cell r="J692">
            <v>0</v>
          </cell>
          <cell r="K692">
            <v>0</v>
          </cell>
          <cell r="L692">
            <v>0</v>
          </cell>
          <cell r="M692">
            <v>0</v>
          </cell>
          <cell r="N692">
            <v>0</v>
          </cell>
          <cell r="O692">
            <v>12</v>
          </cell>
          <cell r="P692">
            <v>0</v>
          </cell>
          <cell r="Q692">
            <v>2</v>
          </cell>
          <cell r="R692">
            <v>0</v>
          </cell>
          <cell r="S692">
            <v>0</v>
          </cell>
          <cell r="T692">
            <v>1</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2</v>
          </cell>
          <cell r="AR692">
            <v>18</v>
          </cell>
        </row>
        <row r="693">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E694">
            <v>2</v>
          </cell>
          <cell r="F694">
            <v>0</v>
          </cell>
          <cell r="G694">
            <v>0</v>
          </cell>
          <cell r="H694">
            <v>2</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1</v>
          </cell>
          <cell r="AH694">
            <v>0</v>
          </cell>
          <cell r="AI694">
            <v>0</v>
          </cell>
          <cell r="AJ694">
            <v>0</v>
          </cell>
          <cell r="AK694">
            <v>0</v>
          </cell>
          <cell r="AL694">
            <v>0</v>
          </cell>
          <cell r="AM694">
            <v>0</v>
          </cell>
          <cell r="AN694">
            <v>0</v>
          </cell>
          <cell r="AO694">
            <v>0</v>
          </cell>
          <cell r="AP694">
            <v>0</v>
          </cell>
          <cell r="AQ694">
            <v>1</v>
          </cell>
          <cell r="AR694">
            <v>6</v>
          </cell>
        </row>
        <row r="695">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E696">
            <v>5</v>
          </cell>
          <cell r="F696">
            <v>0</v>
          </cell>
          <cell r="G696">
            <v>1</v>
          </cell>
          <cell r="H696">
            <v>7</v>
          </cell>
          <cell r="I696">
            <v>0</v>
          </cell>
          <cell r="J696">
            <v>2</v>
          </cell>
          <cell r="K696">
            <v>1</v>
          </cell>
          <cell r="L696">
            <v>1</v>
          </cell>
          <cell r="M696">
            <v>0</v>
          </cell>
          <cell r="N696">
            <v>0</v>
          </cell>
          <cell r="O696">
            <v>2</v>
          </cell>
          <cell r="P696">
            <v>0</v>
          </cell>
          <cell r="Q696">
            <v>15</v>
          </cell>
          <cell r="R696">
            <v>37</v>
          </cell>
          <cell r="S696">
            <v>3</v>
          </cell>
          <cell r="T696">
            <v>5</v>
          </cell>
          <cell r="U696">
            <v>0</v>
          </cell>
          <cell r="V696">
            <v>1</v>
          </cell>
          <cell r="W696">
            <v>0</v>
          </cell>
          <cell r="X696">
            <v>0</v>
          </cell>
          <cell r="Y696">
            <v>0</v>
          </cell>
          <cell r="Z696">
            <v>0</v>
          </cell>
          <cell r="AA696">
            <v>0</v>
          </cell>
          <cell r="AB696">
            <v>0</v>
          </cell>
          <cell r="AC696">
            <v>0</v>
          </cell>
          <cell r="AD696">
            <v>0</v>
          </cell>
          <cell r="AE696">
            <v>0</v>
          </cell>
          <cell r="AF696">
            <v>0</v>
          </cell>
          <cell r="AG696">
            <v>0</v>
          </cell>
          <cell r="AH696">
            <v>1</v>
          </cell>
          <cell r="AI696">
            <v>0</v>
          </cell>
          <cell r="AJ696">
            <v>9</v>
          </cell>
          <cell r="AK696">
            <v>2</v>
          </cell>
          <cell r="AL696">
            <v>0</v>
          </cell>
          <cell r="AM696">
            <v>0</v>
          </cell>
          <cell r="AN696">
            <v>0</v>
          </cell>
          <cell r="AO696">
            <v>0</v>
          </cell>
          <cell r="AP696">
            <v>0</v>
          </cell>
          <cell r="AQ696">
            <v>2</v>
          </cell>
          <cell r="AR696">
            <v>94</v>
          </cell>
        </row>
        <row r="697">
          <cell r="E697">
            <v>18</v>
          </cell>
          <cell r="F697">
            <v>0</v>
          </cell>
          <cell r="G697">
            <v>0</v>
          </cell>
          <cell r="H697">
            <v>0</v>
          </cell>
          <cell r="I697">
            <v>0</v>
          </cell>
          <cell r="J697">
            <v>0</v>
          </cell>
          <cell r="K697">
            <v>0</v>
          </cell>
          <cell r="L697">
            <v>0</v>
          </cell>
          <cell r="M697">
            <v>0</v>
          </cell>
          <cell r="N697">
            <v>0</v>
          </cell>
          <cell r="O697">
            <v>0</v>
          </cell>
          <cell r="P697">
            <v>0</v>
          </cell>
          <cell r="Q697">
            <v>0</v>
          </cell>
          <cell r="R697">
            <v>2</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20</v>
          </cell>
        </row>
        <row r="698">
          <cell r="E698">
            <v>27</v>
          </cell>
          <cell r="F698">
            <v>0</v>
          </cell>
          <cell r="G698">
            <v>1</v>
          </cell>
          <cell r="H698">
            <v>90</v>
          </cell>
          <cell r="I698">
            <v>2</v>
          </cell>
          <cell r="J698">
            <v>4</v>
          </cell>
          <cell r="K698">
            <v>2</v>
          </cell>
          <cell r="L698">
            <v>7</v>
          </cell>
          <cell r="M698">
            <v>0</v>
          </cell>
          <cell r="N698">
            <v>0</v>
          </cell>
          <cell r="O698">
            <v>25</v>
          </cell>
          <cell r="P698">
            <v>0</v>
          </cell>
          <cell r="Q698">
            <v>0</v>
          </cell>
          <cell r="R698">
            <v>97</v>
          </cell>
          <cell r="S698">
            <v>0</v>
          </cell>
          <cell r="T698">
            <v>0</v>
          </cell>
          <cell r="U698">
            <v>0</v>
          </cell>
          <cell r="V698">
            <v>4</v>
          </cell>
          <cell r="W698">
            <v>0</v>
          </cell>
          <cell r="X698">
            <v>0</v>
          </cell>
          <cell r="Y698">
            <v>0</v>
          </cell>
          <cell r="Z698">
            <v>0</v>
          </cell>
          <cell r="AA698">
            <v>0</v>
          </cell>
          <cell r="AB698">
            <v>0</v>
          </cell>
          <cell r="AC698">
            <v>0</v>
          </cell>
          <cell r="AD698">
            <v>0</v>
          </cell>
          <cell r="AE698">
            <v>0</v>
          </cell>
          <cell r="AF698">
            <v>0</v>
          </cell>
          <cell r="AG698">
            <v>15</v>
          </cell>
          <cell r="AH698">
            <v>21</v>
          </cell>
          <cell r="AI698">
            <v>0</v>
          </cell>
          <cell r="AJ698">
            <v>2</v>
          </cell>
          <cell r="AK698">
            <v>0</v>
          </cell>
          <cell r="AL698">
            <v>0</v>
          </cell>
          <cell r="AM698">
            <v>0</v>
          </cell>
          <cell r="AN698">
            <v>0</v>
          </cell>
          <cell r="AO698">
            <v>0</v>
          </cell>
          <cell r="AP698">
            <v>0</v>
          </cell>
          <cell r="AQ698">
            <v>5</v>
          </cell>
          <cell r="AR698">
            <v>302</v>
          </cell>
        </row>
        <row r="699">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E701">
            <v>3</v>
          </cell>
          <cell r="F701">
            <v>0</v>
          </cell>
          <cell r="G701">
            <v>0</v>
          </cell>
          <cell r="H701">
            <v>4</v>
          </cell>
          <cell r="I701">
            <v>0</v>
          </cell>
          <cell r="J701">
            <v>0</v>
          </cell>
          <cell r="K701">
            <v>0</v>
          </cell>
          <cell r="L701">
            <v>0</v>
          </cell>
          <cell r="M701">
            <v>0</v>
          </cell>
          <cell r="N701">
            <v>0</v>
          </cell>
          <cell r="O701">
            <v>5</v>
          </cell>
          <cell r="P701">
            <v>0</v>
          </cell>
          <cell r="Q701">
            <v>0</v>
          </cell>
          <cell r="R701">
            <v>7</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2</v>
          </cell>
          <cell r="AR701">
            <v>21</v>
          </cell>
        </row>
        <row r="702">
          <cell r="E702">
            <v>0</v>
          </cell>
          <cell r="F702">
            <v>0</v>
          </cell>
          <cell r="G702">
            <v>0</v>
          </cell>
          <cell r="H702">
            <v>2</v>
          </cell>
          <cell r="I702">
            <v>0</v>
          </cell>
          <cell r="J702">
            <v>0</v>
          </cell>
          <cell r="K702">
            <v>0</v>
          </cell>
          <cell r="L702">
            <v>0</v>
          </cell>
          <cell r="M702">
            <v>0</v>
          </cell>
          <cell r="N702">
            <v>0</v>
          </cell>
          <cell r="O702">
            <v>2</v>
          </cell>
          <cell r="P702">
            <v>0</v>
          </cell>
          <cell r="Q702">
            <v>0</v>
          </cell>
          <cell r="R702">
            <v>1</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5</v>
          </cell>
        </row>
        <row r="703">
          <cell r="E703">
            <v>13</v>
          </cell>
          <cell r="F703">
            <v>0</v>
          </cell>
          <cell r="G703">
            <v>0</v>
          </cell>
          <cell r="H703">
            <v>36</v>
          </cell>
          <cell r="I703">
            <v>0</v>
          </cell>
          <cell r="J703">
            <v>3</v>
          </cell>
          <cell r="K703">
            <v>0</v>
          </cell>
          <cell r="L703">
            <v>0</v>
          </cell>
          <cell r="M703">
            <v>0</v>
          </cell>
          <cell r="N703">
            <v>0</v>
          </cell>
          <cell r="O703">
            <v>7</v>
          </cell>
          <cell r="P703">
            <v>0</v>
          </cell>
          <cell r="Q703">
            <v>0</v>
          </cell>
          <cell r="R703">
            <v>37</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1</v>
          </cell>
          <cell r="AH703">
            <v>10</v>
          </cell>
          <cell r="AI703">
            <v>0</v>
          </cell>
          <cell r="AJ703">
            <v>7</v>
          </cell>
          <cell r="AK703">
            <v>0</v>
          </cell>
          <cell r="AL703">
            <v>0</v>
          </cell>
          <cell r="AM703">
            <v>0</v>
          </cell>
          <cell r="AN703">
            <v>0</v>
          </cell>
          <cell r="AO703">
            <v>0</v>
          </cell>
          <cell r="AP703">
            <v>0</v>
          </cell>
          <cell r="AQ703">
            <v>1</v>
          </cell>
          <cell r="AR703">
            <v>115</v>
          </cell>
        </row>
        <row r="704">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E705">
            <v>88</v>
          </cell>
          <cell r="F705">
            <v>1</v>
          </cell>
          <cell r="G705">
            <v>4</v>
          </cell>
          <cell r="H705">
            <v>201</v>
          </cell>
          <cell r="I705">
            <v>3</v>
          </cell>
          <cell r="J705">
            <v>0</v>
          </cell>
          <cell r="K705">
            <v>12</v>
          </cell>
          <cell r="L705">
            <v>16</v>
          </cell>
          <cell r="M705">
            <v>0</v>
          </cell>
          <cell r="N705">
            <v>0</v>
          </cell>
          <cell r="O705">
            <v>168</v>
          </cell>
          <cell r="P705">
            <v>0</v>
          </cell>
          <cell r="Q705">
            <v>0</v>
          </cell>
          <cell r="R705">
            <v>365</v>
          </cell>
          <cell r="S705">
            <v>0</v>
          </cell>
          <cell r="T705">
            <v>0</v>
          </cell>
          <cell r="U705">
            <v>0</v>
          </cell>
          <cell r="V705">
            <v>11</v>
          </cell>
          <cell r="W705">
            <v>0</v>
          </cell>
          <cell r="X705">
            <v>0</v>
          </cell>
          <cell r="Y705">
            <v>0</v>
          </cell>
          <cell r="Z705">
            <v>0</v>
          </cell>
          <cell r="AA705">
            <v>0</v>
          </cell>
          <cell r="AB705">
            <v>0</v>
          </cell>
          <cell r="AC705">
            <v>0</v>
          </cell>
          <cell r="AD705">
            <v>10</v>
          </cell>
          <cell r="AE705">
            <v>0</v>
          </cell>
          <cell r="AF705">
            <v>0</v>
          </cell>
          <cell r="AG705">
            <v>6</v>
          </cell>
          <cell r="AH705">
            <v>23</v>
          </cell>
          <cell r="AI705">
            <v>0</v>
          </cell>
          <cell r="AJ705">
            <v>0</v>
          </cell>
          <cell r="AK705">
            <v>0</v>
          </cell>
          <cell r="AL705">
            <v>0</v>
          </cell>
          <cell r="AM705">
            <v>0</v>
          </cell>
          <cell r="AN705">
            <v>0</v>
          </cell>
          <cell r="AO705">
            <v>0</v>
          </cell>
          <cell r="AP705">
            <v>0</v>
          </cell>
          <cell r="AQ705">
            <v>8</v>
          </cell>
          <cell r="AR705">
            <v>916</v>
          </cell>
        </row>
        <row r="706">
          <cell r="E706">
            <v>13</v>
          </cell>
          <cell r="F706">
            <v>0</v>
          </cell>
          <cell r="G706">
            <v>0</v>
          </cell>
          <cell r="H706">
            <v>0</v>
          </cell>
          <cell r="I706">
            <v>0</v>
          </cell>
          <cell r="J706">
            <v>0</v>
          </cell>
          <cell r="K706">
            <v>0</v>
          </cell>
          <cell r="L706">
            <v>0</v>
          </cell>
          <cell r="M706">
            <v>0</v>
          </cell>
          <cell r="N706">
            <v>0</v>
          </cell>
          <cell r="O706">
            <v>1</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14</v>
          </cell>
        </row>
        <row r="707">
          <cell r="E707">
            <v>0</v>
          </cell>
          <cell r="F707">
            <v>0</v>
          </cell>
          <cell r="G707">
            <v>0</v>
          </cell>
          <cell r="H707">
            <v>0</v>
          </cell>
          <cell r="I707">
            <v>0</v>
          </cell>
          <cell r="J707">
            <v>0</v>
          </cell>
          <cell r="K707">
            <v>0</v>
          </cell>
          <cell r="L707">
            <v>0</v>
          </cell>
          <cell r="M707">
            <v>0</v>
          </cell>
          <cell r="N707">
            <v>0</v>
          </cell>
          <cell r="O707">
            <v>0</v>
          </cell>
          <cell r="P707">
            <v>0</v>
          </cell>
          <cell r="Q707">
            <v>0</v>
          </cell>
          <cell r="R707">
            <v>1</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1</v>
          </cell>
        </row>
        <row r="708">
          <cell r="E708">
            <v>56</v>
          </cell>
          <cell r="F708">
            <v>0</v>
          </cell>
          <cell r="G708">
            <v>5</v>
          </cell>
          <cell r="H708">
            <v>155</v>
          </cell>
          <cell r="I708">
            <v>3</v>
          </cell>
          <cell r="J708">
            <v>0</v>
          </cell>
          <cell r="K708">
            <v>13</v>
          </cell>
          <cell r="L708">
            <v>12</v>
          </cell>
          <cell r="M708">
            <v>0</v>
          </cell>
          <cell r="N708">
            <v>0</v>
          </cell>
          <cell r="O708">
            <v>135</v>
          </cell>
          <cell r="P708">
            <v>0</v>
          </cell>
          <cell r="Q708">
            <v>0</v>
          </cell>
          <cell r="R708">
            <v>270</v>
          </cell>
          <cell r="S708">
            <v>17</v>
          </cell>
          <cell r="T708">
            <v>0</v>
          </cell>
          <cell r="U708">
            <v>0</v>
          </cell>
          <cell r="V708">
            <v>11</v>
          </cell>
          <cell r="W708">
            <v>0</v>
          </cell>
          <cell r="X708">
            <v>0</v>
          </cell>
          <cell r="Y708">
            <v>0</v>
          </cell>
          <cell r="Z708">
            <v>0</v>
          </cell>
          <cell r="AA708">
            <v>0</v>
          </cell>
          <cell r="AB708">
            <v>0</v>
          </cell>
          <cell r="AC708">
            <v>0</v>
          </cell>
          <cell r="AD708">
            <v>10</v>
          </cell>
          <cell r="AE708">
            <v>0</v>
          </cell>
          <cell r="AF708">
            <v>0</v>
          </cell>
          <cell r="AG708">
            <v>5</v>
          </cell>
          <cell r="AH708">
            <v>18</v>
          </cell>
          <cell r="AI708">
            <v>0</v>
          </cell>
          <cell r="AJ708">
            <v>0</v>
          </cell>
          <cell r="AK708">
            <v>0</v>
          </cell>
          <cell r="AL708">
            <v>0</v>
          </cell>
          <cell r="AM708">
            <v>0</v>
          </cell>
          <cell r="AN708">
            <v>0</v>
          </cell>
          <cell r="AO708">
            <v>0</v>
          </cell>
          <cell r="AP708">
            <v>0</v>
          </cell>
          <cell r="AQ708">
            <v>4</v>
          </cell>
          <cell r="AR708">
            <v>714</v>
          </cell>
        </row>
        <row r="709">
          <cell r="E709">
            <v>2</v>
          </cell>
          <cell r="F709">
            <v>0</v>
          </cell>
          <cell r="G709">
            <v>0</v>
          </cell>
          <cell r="H709">
            <v>0</v>
          </cell>
          <cell r="I709">
            <v>0</v>
          </cell>
          <cell r="J709">
            <v>0</v>
          </cell>
          <cell r="K709">
            <v>0</v>
          </cell>
          <cell r="L709">
            <v>0</v>
          </cell>
          <cell r="M709">
            <v>0</v>
          </cell>
          <cell r="N709">
            <v>0</v>
          </cell>
          <cell r="O709">
            <v>1</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1</v>
          </cell>
          <cell r="AR709">
            <v>4</v>
          </cell>
        </row>
        <row r="710">
          <cell r="E710">
            <v>7</v>
          </cell>
          <cell r="F710">
            <v>0</v>
          </cell>
          <cell r="G710">
            <v>0</v>
          </cell>
          <cell r="H710">
            <v>0</v>
          </cell>
          <cell r="I710">
            <v>0</v>
          </cell>
          <cell r="J710">
            <v>0</v>
          </cell>
          <cell r="K710">
            <v>0</v>
          </cell>
          <cell r="L710">
            <v>0</v>
          </cell>
          <cell r="M710">
            <v>0</v>
          </cell>
          <cell r="N710">
            <v>0</v>
          </cell>
          <cell r="O710">
            <v>3</v>
          </cell>
          <cell r="P710">
            <v>0</v>
          </cell>
          <cell r="Q710">
            <v>0</v>
          </cell>
          <cell r="R710">
            <v>0</v>
          </cell>
          <cell r="S710">
            <v>7</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17</v>
          </cell>
        </row>
        <row r="711">
          <cell r="E711">
            <v>19</v>
          </cell>
          <cell r="F711">
            <v>1</v>
          </cell>
          <cell r="G711">
            <v>3</v>
          </cell>
          <cell r="H711">
            <v>8</v>
          </cell>
          <cell r="I711">
            <v>0</v>
          </cell>
          <cell r="J711">
            <v>0</v>
          </cell>
          <cell r="K711">
            <v>0</v>
          </cell>
          <cell r="L711">
            <v>0</v>
          </cell>
          <cell r="M711">
            <v>0</v>
          </cell>
          <cell r="N711">
            <v>0</v>
          </cell>
          <cell r="O711">
            <v>6</v>
          </cell>
          <cell r="P711">
            <v>0</v>
          </cell>
          <cell r="Q711">
            <v>0</v>
          </cell>
          <cell r="R711">
            <v>7</v>
          </cell>
          <cell r="S711">
            <v>18</v>
          </cell>
          <cell r="T711">
            <v>0</v>
          </cell>
          <cell r="U711">
            <v>0</v>
          </cell>
          <cell r="V711">
            <v>1</v>
          </cell>
          <cell r="W711">
            <v>0</v>
          </cell>
          <cell r="X711">
            <v>0</v>
          </cell>
          <cell r="Y711">
            <v>0</v>
          </cell>
          <cell r="Z711">
            <v>0</v>
          </cell>
          <cell r="AA711">
            <v>0</v>
          </cell>
          <cell r="AB711">
            <v>0</v>
          </cell>
          <cell r="AC711">
            <v>0</v>
          </cell>
          <cell r="AD711">
            <v>0</v>
          </cell>
          <cell r="AE711">
            <v>0</v>
          </cell>
          <cell r="AF711">
            <v>0</v>
          </cell>
          <cell r="AG711">
            <v>3</v>
          </cell>
          <cell r="AH711">
            <v>5</v>
          </cell>
          <cell r="AI711">
            <v>0</v>
          </cell>
          <cell r="AJ711">
            <v>0</v>
          </cell>
          <cell r="AK711">
            <v>0</v>
          </cell>
          <cell r="AL711">
            <v>0</v>
          </cell>
          <cell r="AM711">
            <v>0</v>
          </cell>
          <cell r="AN711">
            <v>0</v>
          </cell>
          <cell r="AO711">
            <v>0</v>
          </cell>
          <cell r="AP711">
            <v>0</v>
          </cell>
          <cell r="AQ711">
            <v>0</v>
          </cell>
          <cell r="AR711">
            <v>71</v>
          </cell>
        </row>
        <row r="712">
          <cell r="E712">
            <v>9</v>
          </cell>
          <cell r="F712">
            <v>0</v>
          </cell>
          <cell r="G712">
            <v>3</v>
          </cell>
          <cell r="H712">
            <v>0</v>
          </cell>
          <cell r="I712">
            <v>0</v>
          </cell>
          <cell r="J712">
            <v>0</v>
          </cell>
          <cell r="K712">
            <v>0</v>
          </cell>
          <cell r="L712">
            <v>0</v>
          </cell>
          <cell r="M712">
            <v>0</v>
          </cell>
          <cell r="N712">
            <v>0</v>
          </cell>
          <cell r="O712">
            <v>0</v>
          </cell>
          <cell r="P712">
            <v>0</v>
          </cell>
          <cell r="Q712">
            <v>0</v>
          </cell>
          <cell r="R712">
            <v>1</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13</v>
          </cell>
        </row>
        <row r="713">
          <cell r="E713">
            <v>8</v>
          </cell>
          <cell r="F713">
            <v>2</v>
          </cell>
          <cell r="G713">
            <v>1</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2</v>
          </cell>
          <cell r="AR713">
            <v>13</v>
          </cell>
        </row>
        <row r="714">
          <cell r="E714">
            <v>3</v>
          </cell>
          <cell r="F714">
            <v>0</v>
          </cell>
          <cell r="G714">
            <v>0</v>
          </cell>
          <cell r="H714">
            <v>0</v>
          </cell>
          <cell r="I714">
            <v>0</v>
          </cell>
          <cell r="J714">
            <v>0</v>
          </cell>
          <cell r="K714">
            <v>0</v>
          </cell>
          <cell r="L714">
            <v>0</v>
          </cell>
          <cell r="M714">
            <v>0</v>
          </cell>
          <cell r="N714">
            <v>0</v>
          </cell>
          <cell r="O714">
            <v>0</v>
          </cell>
          <cell r="P714">
            <v>0</v>
          </cell>
          <cell r="Q714">
            <v>0</v>
          </cell>
          <cell r="R714">
            <v>1</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1</v>
          </cell>
          <cell r="AR714">
            <v>5</v>
          </cell>
        </row>
        <row r="715">
          <cell r="E715">
            <v>1</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1</v>
          </cell>
        </row>
        <row r="716">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row>
        <row r="717">
          <cell r="E717">
            <v>1355</v>
          </cell>
          <cell r="F717">
            <v>52</v>
          </cell>
          <cell r="G717">
            <v>176</v>
          </cell>
          <cell r="H717">
            <v>1891</v>
          </cell>
          <cell r="I717">
            <v>30</v>
          </cell>
          <cell r="J717">
            <v>69</v>
          </cell>
          <cell r="K717">
            <v>86</v>
          </cell>
          <cell r="L717">
            <v>149</v>
          </cell>
          <cell r="M717">
            <v>3</v>
          </cell>
          <cell r="N717">
            <v>9</v>
          </cell>
          <cell r="O717">
            <v>1116</v>
          </cell>
          <cell r="P717">
            <v>40</v>
          </cell>
          <cell r="Q717">
            <v>404</v>
          </cell>
          <cell r="R717">
            <v>5547</v>
          </cell>
          <cell r="S717">
            <v>355</v>
          </cell>
          <cell r="T717">
            <v>192</v>
          </cell>
          <cell r="U717">
            <v>6</v>
          </cell>
          <cell r="V717">
            <v>60</v>
          </cell>
          <cell r="W717">
            <v>24</v>
          </cell>
          <cell r="X717">
            <v>1</v>
          </cell>
          <cell r="Y717">
            <v>0</v>
          </cell>
          <cell r="Z717">
            <v>21</v>
          </cell>
          <cell r="AA717">
            <v>1</v>
          </cell>
          <cell r="AB717">
            <v>3</v>
          </cell>
          <cell r="AC717">
            <v>5</v>
          </cell>
          <cell r="AD717">
            <v>20</v>
          </cell>
          <cell r="AE717">
            <v>0</v>
          </cell>
          <cell r="AF717">
            <v>0</v>
          </cell>
          <cell r="AG717">
            <v>289</v>
          </cell>
          <cell r="AH717">
            <v>244</v>
          </cell>
          <cell r="AI717">
            <v>11</v>
          </cell>
          <cell r="AJ717">
            <v>196</v>
          </cell>
          <cell r="AK717">
            <v>43</v>
          </cell>
          <cell r="AL717">
            <v>9</v>
          </cell>
          <cell r="AM717">
            <v>0</v>
          </cell>
          <cell r="AN717">
            <v>0</v>
          </cell>
          <cell r="AO717">
            <v>0</v>
          </cell>
          <cell r="AP717">
            <v>0</v>
          </cell>
          <cell r="AQ717">
            <v>432</v>
          </cell>
          <cell r="AR717">
            <v>12839</v>
          </cell>
        </row>
        <row r="718">
          <cell r="E718">
            <v>808</v>
          </cell>
          <cell r="F718">
            <v>394</v>
          </cell>
          <cell r="G718">
            <v>105</v>
          </cell>
          <cell r="H718">
            <v>398</v>
          </cell>
          <cell r="I718">
            <v>14</v>
          </cell>
          <cell r="J718">
            <v>59</v>
          </cell>
          <cell r="K718">
            <v>4334</v>
          </cell>
          <cell r="L718">
            <v>565</v>
          </cell>
          <cell r="M718">
            <v>26</v>
          </cell>
          <cell r="N718">
            <v>78</v>
          </cell>
          <cell r="O718">
            <v>637</v>
          </cell>
          <cell r="P718">
            <v>196</v>
          </cell>
          <cell r="Q718">
            <v>91</v>
          </cell>
          <cell r="R718">
            <v>93</v>
          </cell>
          <cell r="S718">
            <v>362</v>
          </cell>
          <cell r="T718">
            <v>82</v>
          </cell>
          <cell r="U718">
            <v>7</v>
          </cell>
          <cell r="V718">
            <v>22</v>
          </cell>
          <cell r="W718">
            <v>5</v>
          </cell>
          <cell r="X718">
            <v>0</v>
          </cell>
          <cell r="Y718">
            <v>0</v>
          </cell>
          <cell r="Z718">
            <v>28</v>
          </cell>
          <cell r="AA718">
            <v>0</v>
          </cell>
          <cell r="AB718">
            <v>3</v>
          </cell>
          <cell r="AC718">
            <v>6</v>
          </cell>
          <cell r="AD718">
            <v>1</v>
          </cell>
          <cell r="AE718">
            <v>0</v>
          </cell>
          <cell r="AF718">
            <v>0</v>
          </cell>
          <cell r="AG718">
            <v>76</v>
          </cell>
          <cell r="AH718">
            <v>96</v>
          </cell>
          <cell r="AI718">
            <v>16</v>
          </cell>
          <cell r="AJ718">
            <v>71</v>
          </cell>
          <cell r="AK718">
            <v>98</v>
          </cell>
          <cell r="AL718">
            <v>9</v>
          </cell>
          <cell r="AM718">
            <v>0</v>
          </cell>
          <cell r="AN718">
            <v>0</v>
          </cell>
          <cell r="AO718">
            <v>0</v>
          </cell>
          <cell r="AP718">
            <v>0</v>
          </cell>
          <cell r="AQ718">
            <v>344</v>
          </cell>
          <cell r="AR718">
            <v>9024</v>
          </cell>
        </row>
        <row r="719">
          <cell r="E719">
            <v>18</v>
          </cell>
          <cell r="F719">
            <v>4</v>
          </cell>
          <cell r="G719">
            <v>0</v>
          </cell>
          <cell r="H719">
            <v>1</v>
          </cell>
          <cell r="I719">
            <v>0</v>
          </cell>
          <cell r="J719">
            <v>0</v>
          </cell>
          <cell r="K719">
            <v>12</v>
          </cell>
          <cell r="L719">
            <v>3</v>
          </cell>
          <cell r="M719">
            <v>0</v>
          </cell>
          <cell r="N719">
            <v>0</v>
          </cell>
          <cell r="O719">
            <v>1</v>
          </cell>
          <cell r="P719">
            <v>1</v>
          </cell>
          <cell r="Q719">
            <v>0</v>
          </cell>
          <cell r="R719">
            <v>1</v>
          </cell>
          <cell r="S719">
            <v>3</v>
          </cell>
          <cell r="T719">
            <v>1</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1</v>
          </cell>
          <cell r="AK719">
            <v>0</v>
          </cell>
          <cell r="AL719">
            <v>0</v>
          </cell>
          <cell r="AM719">
            <v>0</v>
          </cell>
          <cell r="AN719">
            <v>0</v>
          </cell>
          <cell r="AO719">
            <v>0</v>
          </cell>
          <cell r="AP719">
            <v>0</v>
          </cell>
          <cell r="AQ719">
            <v>1</v>
          </cell>
          <cell r="AR719">
            <v>47</v>
          </cell>
        </row>
        <row r="720">
          <cell r="E720">
            <v>38</v>
          </cell>
          <cell r="F720">
            <v>1</v>
          </cell>
          <cell r="G720">
            <v>0</v>
          </cell>
          <cell r="H720">
            <v>1</v>
          </cell>
          <cell r="I720">
            <v>0</v>
          </cell>
          <cell r="J720">
            <v>0</v>
          </cell>
          <cell r="K720">
            <v>0</v>
          </cell>
          <cell r="L720">
            <v>0</v>
          </cell>
          <cell r="M720">
            <v>0</v>
          </cell>
          <cell r="N720">
            <v>0</v>
          </cell>
          <cell r="O720">
            <v>1</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1</v>
          </cell>
          <cell r="AI720">
            <v>0</v>
          </cell>
          <cell r="AJ720">
            <v>0</v>
          </cell>
          <cell r="AK720">
            <v>0</v>
          </cell>
          <cell r="AL720">
            <v>0</v>
          </cell>
          <cell r="AM720">
            <v>0</v>
          </cell>
          <cell r="AN720">
            <v>0</v>
          </cell>
          <cell r="AO720">
            <v>0</v>
          </cell>
          <cell r="AP720">
            <v>0</v>
          </cell>
          <cell r="AQ720">
            <v>0</v>
          </cell>
          <cell r="AR720">
            <v>42</v>
          </cell>
        </row>
        <row r="721">
          <cell r="E721">
            <v>1</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1</v>
          </cell>
          <cell r="AR721">
            <v>2</v>
          </cell>
        </row>
        <row r="722">
          <cell r="E722">
            <v>4</v>
          </cell>
          <cell r="F722">
            <v>0</v>
          </cell>
          <cell r="G722">
            <v>0</v>
          </cell>
          <cell r="H722">
            <v>2</v>
          </cell>
          <cell r="I722">
            <v>0</v>
          </cell>
          <cell r="J722">
            <v>0</v>
          </cell>
          <cell r="K722">
            <v>12</v>
          </cell>
          <cell r="L722">
            <v>2</v>
          </cell>
          <cell r="M722">
            <v>0</v>
          </cell>
          <cell r="N722">
            <v>0</v>
          </cell>
          <cell r="O722">
            <v>2</v>
          </cell>
          <cell r="P722">
            <v>0</v>
          </cell>
          <cell r="Q722">
            <v>0</v>
          </cell>
          <cell r="R722">
            <v>0</v>
          </cell>
          <cell r="S722">
            <v>0</v>
          </cell>
          <cell r="T722">
            <v>1</v>
          </cell>
          <cell r="U722">
            <v>0</v>
          </cell>
          <cell r="V722">
            <v>0</v>
          </cell>
          <cell r="W722">
            <v>0</v>
          </cell>
          <cell r="X722">
            <v>0</v>
          </cell>
          <cell r="Y722">
            <v>0</v>
          </cell>
          <cell r="Z722">
            <v>0</v>
          </cell>
          <cell r="AA722">
            <v>0</v>
          </cell>
          <cell r="AB722">
            <v>0</v>
          </cell>
          <cell r="AC722">
            <v>0</v>
          </cell>
          <cell r="AD722">
            <v>0</v>
          </cell>
          <cell r="AE722">
            <v>0</v>
          </cell>
          <cell r="AF722">
            <v>0</v>
          </cell>
          <cell r="AG722">
            <v>1</v>
          </cell>
          <cell r="AH722">
            <v>0</v>
          </cell>
          <cell r="AI722">
            <v>0</v>
          </cell>
          <cell r="AJ722">
            <v>0</v>
          </cell>
          <cell r="AK722">
            <v>0</v>
          </cell>
          <cell r="AL722">
            <v>0</v>
          </cell>
          <cell r="AM722">
            <v>0</v>
          </cell>
          <cell r="AN722">
            <v>0</v>
          </cell>
          <cell r="AO722">
            <v>0</v>
          </cell>
          <cell r="AP722">
            <v>0</v>
          </cell>
          <cell r="AQ722">
            <v>0</v>
          </cell>
          <cell r="AR722">
            <v>24</v>
          </cell>
        </row>
        <row r="723">
          <cell r="E723">
            <v>53</v>
          </cell>
          <cell r="F723">
            <v>6</v>
          </cell>
          <cell r="G723">
            <v>0</v>
          </cell>
          <cell r="H723">
            <v>12</v>
          </cell>
          <cell r="I723">
            <v>0</v>
          </cell>
          <cell r="J723">
            <v>1</v>
          </cell>
          <cell r="K723">
            <v>100</v>
          </cell>
          <cell r="L723">
            <v>10</v>
          </cell>
          <cell r="M723">
            <v>0</v>
          </cell>
          <cell r="N723">
            <v>0</v>
          </cell>
          <cell r="O723">
            <v>2</v>
          </cell>
          <cell r="P723">
            <v>5</v>
          </cell>
          <cell r="Q723">
            <v>0</v>
          </cell>
          <cell r="R723">
            <v>5</v>
          </cell>
          <cell r="S723">
            <v>43</v>
          </cell>
          <cell r="T723">
            <v>0</v>
          </cell>
          <cell r="U723">
            <v>0</v>
          </cell>
          <cell r="V723">
            <v>1</v>
          </cell>
          <cell r="W723">
            <v>0</v>
          </cell>
          <cell r="X723">
            <v>0</v>
          </cell>
          <cell r="Y723">
            <v>0</v>
          </cell>
          <cell r="Z723">
            <v>0</v>
          </cell>
          <cell r="AA723">
            <v>0</v>
          </cell>
          <cell r="AB723">
            <v>0</v>
          </cell>
          <cell r="AC723">
            <v>0</v>
          </cell>
          <cell r="AD723">
            <v>0</v>
          </cell>
          <cell r="AE723">
            <v>0</v>
          </cell>
          <cell r="AF723">
            <v>0</v>
          </cell>
          <cell r="AG723">
            <v>3</v>
          </cell>
          <cell r="AH723">
            <v>2</v>
          </cell>
          <cell r="AI723">
            <v>0</v>
          </cell>
          <cell r="AJ723">
            <v>8</v>
          </cell>
          <cell r="AK723">
            <v>4</v>
          </cell>
          <cell r="AL723">
            <v>0</v>
          </cell>
          <cell r="AM723">
            <v>0</v>
          </cell>
          <cell r="AN723">
            <v>0</v>
          </cell>
          <cell r="AO723">
            <v>0</v>
          </cell>
          <cell r="AP723">
            <v>0</v>
          </cell>
          <cell r="AQ723">
            <v>10</v>
          </cell>
          <cell r="AR723">
            <v>265</v>
          </cell>
        </row>
        <row r="724">
          <cell r="E724">
            <v>63</v>
          </cell>
          <cell r="F724">
            <v>0</v>
          </cell>
          <cell r="G724">
            <v>0</v>
          </cell>
          <cell r="H724">
            <v>2</v>
          </cell>
          <cell r="I724">
            <v>0</v>
          </cell>
          <cell r="J724">
            <v>1</v>
          </cell>
          <cell r="K724">
            <v>5</v>
          </cell>
          <cell r="L724">
            <v>0</v>
          </cell>
          <cell r="M724">
            <v>0</v>
          </cell>
          <cell r="N724">
            <v>0</v>
          </cell>
          <cell r="O724">
            <v>0</v>
          </cell>
          <cell r="P724">
            <v>0</v>
          </cell>
          <cell r="Q724">
            <v>0</v>
          </cell>
          <cell r="R724">
            <v>1</v>
          </cell>
          <cell r="S724">
            <v>5</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6</v>
          </cell>
          <cell r="AI724">
            <v>0</v>
          </cell>
          <cell r="AJ724">
            <v>0</v>
          </cell>
          <cell r="AK724">
            <v>0</v>
          </cell>
          <cell r="AL724">
            <v>0</v>
          </cell>
          <cell r="AM724">
            <v>0</v>
          </cell>
          <cell r="AN724">
            <v>0</v>
          </cell>
          <cell r="AO724">
            <v>0</v>
          </cell>
          <cell r="AP724">
            <v>0</v>
          </cell>
          <cell r="AQ724">
            <v>8</v>
          </cell>
          <cell r="AR724">
            <v>91</v>
          </cell>
        </row>
        <row r="725">
          <cell r="E725">
            <v>4</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4</v>
          </cell>
        </row>
        <row r="726">
          <cell r="E726">
            <v>48</v>
          </cell>
          <cell r="F726">
            <v>2</v>
          </cell>
          <cell r="G726">
            <v>0</v>
          </cell>
          <cell r="H726">
            <v>38</v>
          </cell>
          <cell r="I726">
            <v>0</v>
          </cell>
          <cell r="J726">
            <v>5</v>
          </cell>
          <cell r="K726">
            <v>81</v>
          </cell>
          <cell r="L726">
            <v>19</v>
          </cell>
          <cell r="M726">
            <v>0</v>
          </cell>
          <cell r="N726">
            <v>0</v>
          </cell>
          <cell r="O726">
            <v>1</v>
          </cell>
          <cell r="P726">
            <v>5</v>
          </cell>
          <cell r="Q726">
            <v>0</v>
          </cell>
          <cell r="R726">
            <v>5</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3</v>
          </cell>
          <cell r="AH726">
            <v>0</v>
          </cell>
          <cell r="AI726">
            <v>2</v>
          </cell>
          <cell r="AJ726">
            <v>0</v>
          </cell>
          <cell r="AK726">
            <v>0</v>
          </cell>
          <cell r="AL726">
            <v>0</v>
          </cell>
          <cell r="AM726">
            <v>0</v>
          </cell>
          <cell r="AN726">
            <v>0</v>
          </cell>
          <cell r="AO726">
            <v>0</v>
          </cell>
          <cell r="AP726">
            <v>0</v>
          </cell>
          <cell r="AQ726">
            <v>12</v>
          </cell>
          <cell r="AR726">
            <v>221</v>
          </cell>
        </row>
        <row r="727">
          <cell r="E727">
            <v>2</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2</v>
          </cell>
        </row>
        <row r="728">
          <cell r="E728">
            <v>17</v>
          </cell>
          <cell r="F728">
            <v>0</v>
          </cell>
          <cell r="G728">
            <v>0</v>
          </cell>
          <cell r="H728">
            <v>0</v>
          </cell>
          <cell r="I728">
            <v>0</v>
          </cell>
          <cell r="J728">
            <v>0</v>
          </cell>
          <cell r="K728">
            <v>1</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3</v>
          </cell>
          <cell r="AI728">
            <v>0</v>
          </cell>
          <cell r="AJ728">
            <v>0</v>
          </cell>
          <cell r="AK728">
            <v>0</v>
          </cell>
          <cell r="AL728">
            <v>0</v>
          </cell>
          <cell r="AM728">
            <v>0</v>
          </cell>
          <cell r="AN728">
            <v>0</v>
          </cell>
          <cell r="AO728">
            <v>0</v>
          </cell>
          <cell r="AP728">
            <v>0</v>
          </cell>
          <cell r="AQ728">
            <v>1</v>
          </cell>
          <cell r="AR728">
            <v>22</v>
          </cell>
        </row>
        <row r="729">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1</v>
          </cell>
          <cell r="AR729">
            <v>1</v>
          </cell>
        </row>
        <row r="730">
          <cell r="E730">
            <v>3</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1</v>
          </cell>
          <cell r="AR730">
            <v>4</v>
          </cell>
        </row>
        <row r="731">
          <cell r="E731">
            <v>22</v>
          </cell>
          <cell r="F731">
            <v>2</v>
          </cell>
          <cell r="G731">
            <v>2</v>
          </cell>
          <cell r="H731">
            <v>5</v>
          </cell>
          <cell r="I731">
            <v>1</v>
          </cell>
          <cell r="J731">
            <v>2</v>
          </cell>
          <cell r="K731">
            <v>19</v>
          </cell>
          <cell r="L731">
            <v>1</v>
          </cell>
          <cell r="M731">
            <v>0</v>
          </cell>
          <cell r="N731">
            <v>0</v>
          </cell>
          <cell r="O731">
            <v>12</v>
          </cell>
          <cell r="P731">
            <v>4</v>
          </cell>
          <cell r="Q731">
            <v>0</v>
          </cell>
          <cell r="R731">
            <v>2</v>
          </cell>
          <cell r="S731">
            <v>0</v>
          </cell>
          <cell r="T731">
            <v>0</v>
          </cell>
          <cell r="U731">
            <v>0</v>
          </cell>
          <cell r="V731">
            <v>2</v>
          </cell>
          <cell r="W731">
            <v>0</v>
          </cell>
          <cell r="X731">
            <v>0</v>
          </cell>
          <cell r="Y731">
            <v>0</v>
          </cell>
          <cell r="Z731">
            <v>0</v>
          </cell>
          <cell r="AA731">
            <v>0</v>
          </cell>
          <cell r="AB731">
            <v>0</v>
          </cell>
          <cell r="AC731">
            <v>0</v>
          </cell>
          <cell r="AD731">
            <v>0</v>
          </cell>
          <cell r="AE731">
            <v>0</v>
          </cell>
          <cell r="AF731">
            <v>0</v>
          </cell>
          <cell r="AG731">
            <v>0</v>
          </cell>
          <cell r="AH731">
            <v>2</v>
          </cell>
          <cell r="AI731">
            <v>0</v>
          </cell>
          <cell r="AJ731">
            <v>0</v>
          </cell>
          <cell r="AK731">
            <v>0</v>
          </cell>
          <cell r="AL731">
            <v>0</v>
          </cell>
          <cell r="AM731">
            <v>0</v>
          </cell>
          <cell r="AN731">
            <v>0</v>
          </cell>
          <cell r="AO731">
            <v>0</v>
          </cell>
          <cell r="AP731">
            <v>0</v>
          </cell>
          <cell r="AQ731">
            <v>5</v>
          </cell>
          <cell r="AR731">
            <v>81</v>
          </cell>
        </row>
        <row r="732">
          <cell r="E732">
            <v>26</v>
          </cell>
          <cell r="F732">
            <v>3</v>
          </cell>
          <cell r="G732">
            <v>0</v>
          </cell>
          <cell r="H732">
            <v>1</v>
          </cell>
          <cell r="I732">
            <v>0</v>
          </cell>
          <cell r="J732">
            <v>0</v>
          </cell>
          <cell r="K732">
            <v>1</v>
          </cell>
          <cell r="L732">
            <v>0</v>
          </cell>
          <cell r="M732">
            <v>0</v>
          </cell>
          <cell r="N732">
            <v>0</v>
          </cell>
          <cell r="O732">
            <v>0</v>
          </cell>
          <cell r="P732">
            <v>0</v>
          </cell>
          <cell r="Q732">
            <v>0</v>
          </cell>
          <cell r="R732">
            <v>0</v>
          </cell>
          <cell r="S732">
            <v>3</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34</v>
          </cell>
        </row>
        <row r="733">
          <cell r="E733">
            <v>90</v>
          </cell>
          <cell r="F733">
            <v>4</v>
          </cell>
          <cell r="G733">
            <v>0</v>
          </cell>
          <cell r="H733">
            <v>11</v>
          </cell>
          <cell r="I733">
            <v>0</v>
          </cell>
          <cell r="J733">
            <v>0</v>
          </cell>
          <cell r="K733">
            <v>4</v>
          </cell>
          <cell r="L733">
            <v>0</v>
          </cell>
          <cell r="M733">
            <v>0</v>
          </cell>
          <cell r="N733">
            <v>0</v>
          </cell>
          <cell r="O733">
            <v>0</v>
          </cell>
          <cell r="P733">
            <v>0</v>
          </cell>
          <cell r="Q733">
            <v>1</v>
          </cell>
          <cell r="R733">
            <v>0</v>
          </cell>
          <cell r="S733">
            <v>7</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4</v>
          </cell>
          <cell r="AH733">
            <v>0</v>
          </cell>
          <cell r="AI733">
            <v>0</v>
          </cell>
          <cell r="AJ733">
            <v>0</v>
          </cell>
          <cell r="AK733">
            <v>0</v>
          </cell>
          <cell r="AL733">
            <v>0</v>
          </cell>
          <cell r="AM733">
            <v>0</v>
          </cell>
          <cell r="AN733">
            <v>0</v>
          </cell>
          <cell r="AO733">
            <v>0</v>
          </cell>
          <cell r="AP733">
            <v>0</v>
          </cell>
          <cell r="AQ733">
            <v>4</v>
          </cell>
          <cell r="AR733">
            <v>125</v>
          </cell>
        </row>
        <row r="734">
          <cell r="E734">
            <v>3</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1</v>
          </cell>
          <cell r="AR734">
            <v>4</v>
          </cell>
        </row>
        <row r="735">
          <cell r="E735">
            <v>14</v>
          </cell>
          <cell r="F735">
            <v>2</v>
          </cell>
          <cell r="G735">
            <v>1</v>
          </cell>
          <cell r="H735">
            <v>0</v>
          </cell>
          <cell r="I735">
            <v>0</v>
          </cell>
          <cell r="J735">
            <v>0</v>
          </cell>
          <cell r="K735">
            <v>34</v>
          </cell>
          <cell r="L735">
            <v>3</v>
          </cell>
          <cell r="M735">
            <v>0</v>
          </cell>
          <cell r="N735">
            <v>0</v>
          </cell>
          <cell r="O735">
            <v>7</v>
          </cell>
          <cell r="P735">
            <v>0</v>
          </cell>
          <cell r="Q735">
            <v>0</v>
          </cell>
          <cell r="R735">
            <v>0</v>
          </cell>
          <cell r="S735">
            <v>4</v>
          </cell>
          <cell r="T735">
            <v>0</v>
          </cell>
          <cell r="U735">
            <v>0</v>
          </cell>
          <cell r="V735">
            <v>0</v>
          </cell>
          <cell r="W735">
            <v>8</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7</v>
          </cell>
          <cell r="AR735">
            <v>80</v>
          </cell>
        </row>
        <row r="736">
          <cell r="E736">
            <v>7</v>
          </cell>
          <cell r="F736">
            <v>2</v>
          </cell>
          <cell r="G736">
            <v>1</v>
          </cell>
          <cell r="H736">
            <v>2</v>
          </cell>
          <cell r="I736">
            <v>0</v>
          </cell>
          <cell r="J736">
            <v>0</v>
          </cell>
          <cell r="K736">
            <v>18</v>
          </cell>
          <cell r="L736">
            <v>0</v>
          </cell>
          <cell r="M736">
            <v>0</v>
          </cell>
          <cell r="N736">
            <v>0</v>
          </cell>
          <cell r="O736">
            <v>0</v>
          </cell>
          <cell r="P736">
            <v>1</v>
          </cell>
          <cell r="Q736">
            <v>0</v>
          </cell>
          <cell r="R736">
            <v>0</v>
          </cell>
          <cell r="S736">
            <v>0</v>
          </cell>
          <cell r="T736">
            <v>0</v>
          </cell>
          <cell r="U736">
            <v>0</v>
          </cell>
          <cell r="V736">
            <v>1</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1</v>
          </cell>
          <cell r="AR736">
            <v>33</v>
          </cell>
        </row>
        <row r="737">
          <cell r="E737">
            <v>8</v>
          </cell>
          <cell r="F737">
            <v>1</v>
          </cell>
          <cell r="G737">
            <v>0</v>
          </cell>
          <cell r="H737">
            <v>1</v>
          </cell>
          <cell r="I737">
            <v>0</v>
          </cell>
          <cell r="J737">
            <v>0</v>
          </cell>
          <cell r="K737">
            <v>6</v>
          </cell>
          <cell r="L737">
            <v>0</v>
          </cell>
          <cell r="M737">
            <v>0</v>
          </cell>
          <cell r="N737">
            <v>0</v>
          </cell>
          <cell r="O737">
            <v>0</v>
          </cell>
          <cell r="P737">
            <v>0</v>
          </cell>
          <cell r="Q737">
            <v>0</v>
          </cell>
          <cell r="R737">
            <v>0</v>
          </cell>
          <cell r="S737">
            <v>4</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1</v>
          </cell>
          <cell r="AR737">
            <v>21</v>
          </cell>
        </row>
        <row r="738">
          <cell r="E738">
            <v>78</v>
          </cell>
          <cell r="F738">
            <v>4</v>
          </cell>
          <cell r="G738">
            <v>1</v>
          </cell>
          <cell r="H738">
            <v>10</v>
          </cell>
          <cell r="I738">
            <v>0</v>
          </cell>
          <cell r="J738">
            <v>0</v>
          </cell>
          <cell r="K738">
            <v>91</v>
          </cell>
          <cell r="L738">
            <v>8</v>
          </cell>
          <cell r="M738">
            <v>1</v>
          </cell>
          <cell r="N738">
            <v>2</v>
          </cell>
          <cell r="O738">
            <v>13</v>
          </cell>
          <cell r="P738">
            <v>3</v>
          </cell>
          <cell r="Q738">
            <v>0</v>
          </cell>
          <cell r="R738">
            <v>3</v>
          </cell>
          <cell r="S738">
            <v>1</v>
          </cell>
          <cell r="T738">
            <v>0</v>
          </cell>
          <cell r="U738">
            <v>0</v>
          </cell>
          <cell r="V738">
            <v>0</v>
          </cell>
          <cell r="W738">
            <v>0</v>
          </cell>
          <cell r="X738">
            <v>0</v>
          </cell>
          <cell r="Y738">
            <v>0</v>
          </cell>
          <cell r="Z738">
            <v>0</v>
          </cell>
          <cell r="AA738">
            <v>0</v>
          </cell>
          <cell r="AB738">
            <v>0</v>
          </cell>
          <cell r="AC738">
            <v>1</v>
          </cell>
          <cell r="AD738">
            <v>0</v>
          </cell>
          <cell r="AE738">
            <v>0</v>
          </cell>
          <cell r="AF738">
            <v>0</v>
          </cell>
          <cell r="AG738">
            <v>1</v>
          </cell>
          <cell r="AH738">
            <v>0</v>
          </cell>
          <cell r="AI738">
            <v>0</v>
          </cell>
          <cell r="AJ738">
            <v>0</v>
          </cell>
          <cell r="AK738">
            <v>0</v>
          </cell>
          <cell r="AL738">
            <v>0</v>
          </cell>
          <cell r="AM738">
            <v>0</v>
          </cell>
          <cell r="AN738">
            <v>0</v>
          </cell>
          <cell r="AO738">
            <v>0</v>
          </cell>
          <cell r="AP738">
            <v>0</v>
          </cell>
          <cell r="AQ738">
            <v>7</v>
          </cell>
          <cell r="AR738">
            <v>224</v>
          </cell>
        </row>
        <row r="739">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row>
        <row r="740">
          <cell r="E740">
            <v>0</v>
          </cell>
          <cell r="F740">
            <v>1</v>
          </cell>
          <cell r="G740">
            <v>0</v>
          </cell>
          <cell r="H740">
            <v>2</v>
          </cell>
          <cell r="I740">
            <v>0</v>
          </cell>
          <cell r="J740">
            <v>0</v>
          </cell>
          <cell r="K740">
            <v>0</v>
          </cell>
          <cell r="L740">
            <v>0</v>
          </cell>
          <cell r="M740">
            <v>0</v>
          </cell>
          <cell r="N740">
            <v>0</v>
          </cell>
          <cell r="O740">
            <v>0</v>
          </cell>
          <cell r="P740">
            <v>0</v>
          </cell>
          <cell r="Q740">
            <v>0</v>
          </cell>
          <cell r="R740">
            <v>0</v>
          </cell>
          <cell r="S740">
            <v>4</v>
          </cell>
          <cell r="T740">
            <v>0</v>
          </cell>
          <cell r="U740">
            <v>0</v>
          </cell>
          <cell r="V740">
            <v>0</v>
          </cell>
          <cell r="W740">
            <v>20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1</v>
          </cell>
          <cell r="AR740">
            <v>28</v>
          </cell>
        </row>
        <row r="741">
          <cell r="E741">
            <v>6</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18</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24</v>
          </cell>
        </row>
        <row r="742">
          <cell r="E742">
            <v>33</v>
          </cell>
          <cell r="F742">
            <v>1</v>
          </cell>
          <cell r="G742">
            <v>0</v>
          </cell>
          <cell r="H742">
            <v>0</v>
          </cell>
          <cell r="I742">
            <v>0</v>
          </cell>
          <cell r="J742">
            <v>0</v>
          </cell>
          <cell r="K742">
            <v>0</v>
          </cell>
          <cell r="L742">
            <v>0</v>
          </cell>
          <cell r="M742">
            <v>0</v>
          </cell>
          <cell r="N742">
            <v>0</v>
          </cell>
          <cell r="O742">
            <v>0</v>
          </cell>
          <cell r="P742">
            <v>0</v>
          </cell>
          <cell r="Q742">
            <v>0</v>
          </cell>
          <cell r="R742">
            <v>0</v>
          </cell>
          <cell r="S742">
            <v>1</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3</v>
          </cell>
          <cell r="AH742">
            <v>0</v>
          </cell>
          <cell r="AI742">
            <v>0</v>
          </cell>
          <cell r="AJ742">
            <v>0</v>
          </cell>
          <cell r="AK742">
            <v>1</v>
          </cell>
          <cell r="AL742">
            <v>0</v>
          </cell>
          <cell r="AM742">
            <v>0</v>
          </cell>
          <cell r="AN742">
            <v>0</v>
          </cell>
          <cell r="AO742">
            <v>0</v>
          </cell>
          <cell r="AP742">
            <v>0</v>
          </cell>
          <cell r="AQ742">
            <v>0</v>
          </cell>
          <cell r="AR742">
            <v>39</v>
          </cell>
        </row>
        <row r="743">
          <cell r="E743">
            <v>14</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0</v>
          </cell>
          <cell r="AO743">
            <v>0</v>
          </cell>
          <cell r="AP743">
            <v>0</v>
          </cell>
          <cell r="AQ743">
            <v>0</v>
          </cell>
          <cell r="AR743">
            <v>14</v>
          </cell>
        </row>
        <row r="744">
          <cell r="E744">
            <v>1</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P744">
            <v>0</v>
          </cell>
          <cell r="AQ744">
            <v>0</v>
          </cell>
          <cell r="AR744">
            <v>1</v>
          </cell>
        </row>
        <row r="745">
          <cell r="E745">
            <v>2</v>
          </cell>
          <cell r="F745">
            <v>1</v>
          </cell>
          <cell r="G745">
            <v>1</v>
          </cell>
          <cell r="H745">
            <v>3</v>
          </cell>
          <cell r="I745">
            <v>0</v>
          </cell>
          <cell r="J745">
            <v>0</v>
          </cell>
          <cell r="K745">
            <v>0</v>
          </cell>
          <cell r="L745">
            <v>0</v>
          </cell>
          <cell r="M745">
            <v>0</v>
          </cell>
          <cell r="N745">
            <v>0</v>
          </cell>
          <cell r="O745">
            <v>0</v>
          </cell>
          <cell r="P745">
            <v>0</v>
          </cell>
          <cell r="Q745">
            <v>0</v>
          </cell>
          <cell r="R745">
            <v>0</v>
          </cell>
          <cell r="S745">
            <v>0</v>
          </cell>
          <cell r="T745">
            <v>0</v>
          </cell>
          <cell r="U745">
            <v>0</v>
          </cell>
          <cell r="V745">
            <v>1</v>
          </cell>
          <cell r="W745">
            <v>0</v>
          </cell>
          <cell r="X745">
            <v>0</v>
          </cell>
          <cell r="Y745">
            <v>0</v>
          </cell>
          <cell r="Z745">
            <v>0</v>
          </cell>
          <cell r="AA745">
            <v>0</v>
          </cell>
          <cell r="AB745">
            <v>0</v>
          </cell>
          <cell r="AC745">
            <v>0</v>
          </cell>
          <cell r="AD745">
            <v>0</v>
          </cell>
          <cell r="AE745">
            <v>0</v>
          </cell>
          <cell r="AF745">
            <v>0</v>
          </cell>
          <cell r="AG745">
            <v>0</v>
          </cell>
          <cell r="AH745">
            <v>0</v>
          </cell>
          <cell r="AI745">
            <v>0</v>
          </cell>
          <cell r="AJ745">
            <v>0</v>
          </cell>
          <cell r="AK745">
            <v>0</v>
          </cell>
          <cell r="AL745">
            <v>0</v>
          </cell>
          <cell r="AM745">
            <v>0</v>
          </cell>
          <cell r="AN745">
            <v>0</v>
          </cell>
          <cell r="AO745">
            <v>0</v>
          </cell>
          <cell r="AP745">
            <v>0</v>
          </cell>
          <cell r="AQ745">
            <v>0</v>
          </cell>
          <cell r="AR745">
            <v>8</v>
          </cell>
        </row>
        <row r="746">
          <cell r="E746">
            <v>2</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cell r="AJ746">
            <v>0</v>
          </cell>
          <cell r="AK746">
            <v>0</v>
          </cell>
          <cell r="AL746">
            <v>0</v>
          </cell>
          <cell r="AM746">
            <v>0</v>
          </cell>
          <cell r="AN746">
            <v>0</v>
          </cell>
          <cell r="AO746">
            <v>0</v>
          </cell>
          <cell r="AP746">
            <v>0</v>
          </cell>
          <cell r="AQ746">
            <v>3</v>
          </cell>
          <cell r="AR746">
            <v>5</v>
          </cell>
        </row>
        <row r="747">
          <cell r="E747">
            <v>6</v>
          </cell>
          <cell r="F747">
            <v>10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2</v>
          </cell>
          <cell r="AH747">
            <v>0</v>
          </cell>
          <cell r="AI747">
            <v>0</v>
          </cell>
          <cell r="AJ747">
            <v>0</v>
          </cell>
          <cell r="AK747">
            <v>0</v>
          </cell>
          <cell r="AL747">
            <v>0</v>
          </cell>
          <cell r="AM747">
            <v>0</v>
          </cell>
          <cell r="AN747">
            <v>0</v>
          </cell>
          <cell r="AO747">
            <v>0</v>
          </cell>
          <cell r="AP747">
            <v>0</v>
          </cell>
          <cell r="AQ747">
            <v>1</v>
          </cell>
          <cell r="AR747">
            <v>19</v>
          </cell>
        </row>
        <row r="748">
          <cell r="E748">
            <v>55</v>
          </cell>
          <cell r="F748">
            <v>55</v>
          </cell>
          <cell r="G748">
            <v>18</v>
          </cell>
          <cell r="H748">
            <v>11</v>
          </cell>
          <cell r="I748">
            <v>0</v>
          </cell>
          <cell r="J748">
            <v>0</v>
          </cell>
          <cell r="K748">
            <v>0</v>
          </cell>
          <cell r="L748">
            <v>1</v>
          </cell>
          <cell r="M748">
            <v>0</v>
          </cell>
          <cell r="N748">
            <v>0</v>
          </cell>
          <cell r="O748">
            <v>18</v>
          </cell>
          <cell r="P748">
            <v>0</v>
          </cell>
          <cell r="Q748">
            <v>0</v>
          </cell>
          <cell r="R748">
            <v>8</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5</v>
          </cell>
          <cell r="AH748">
            <v>0</v>
          </cell>
          <cell r="AI748">
            <v>0</v>
          </cell>
          <cell r="AJ748">
            <v>16</v>
          </cell>
          <cell r="AK748">
            <v>8</v>
          </cell>
          <cell r="AL748">
            <v>0</v>
          </cell>
          <cell r="AM748">
            <v>0</v>
          </cell>
          <cell r="AN748">
            <v>0</v>
          </cell>
          <cell r="AO748">
            <v>0</v>
          </cell>
          <cell r="AP748">
            <v>0</v>
          </cell>
          <cell r="AQ748">
            <v>5</v>
          </cell>
          <cell r="AR748">
            <v>200</v>
          </cell>
        </row>
        <row r="749">
          <cell r="E749">
            <v>54</v>
          </cell>
          <cell r="F749">
            <v>0</v>
          </cell>
          <cell r="G749">
            <v>7</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cell r="AF749">
            <v>0</v>
          </cell>
          <cell r="AG749">
            <v>11</v>
          </cell>
          <cell r="AH749">
            <v>0</v>
          </cell>
          <cell r="AI749">
            <v>0</v>
          </cell>
          <cell r="AJ749">
            <v>0</v>
          </cell>
          <cell r="AK749">
            <v>0</v>
          </cell>
          <cell r="AL749">
            <v>0</v>
          </cell>
          <cell r="AM749">
            <v>0</v>
          </cell>
          <cell r="AN749">
            <v>0</v>
          </cell>
          <cell r="AO749">
            <v>0</v>
          </cell>
          <cell r="AP749">
            <v>0</v>
          </cell>
          <cell r="AQ749">
            <v>0</v>
          </cell>
          <cell r="AR749">
            <v>72</v>
          </cell>
        </row>
        <row r="750">
          <cell r="E750">
            <v>6</v>
          </cell>
          <cell r="F750">
            <v>3</v>
          </cell>
          <cell r="G750">
            <v>1</v>
          </cell>
          <cell r="H750">
            <v>0</v>
          </cell>
          <cell r="I750">
            <v>0</v>
          </cell>
          <cell r="J750">
            <v>0</v>
          </cell>
          <cell r="K750">
            <v>34</v>
          </cell>
          <cell r="L750">
            <v>0</v>
          </cell>
          <cell r="M750">
            <v>0</v>
          </cell>
          <cell r="N750">
            <v>1</v>
          </cell>
          <cell r="O750">
            <v>2</v>
          </cell>
          <cell r="P750">
            <v>1</v>
          </cell>
          <cell r="Q750">
            <v>0</v>
          </cell>
          <cell r="R750">
            <v>1</v>
          </cell>
          <cell r="S750">
            <v>1</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3</v>
          </cell>
          <cell r="AI750">
            <v>0</v>
          </cell>
          <cell r="AJ750">
            <v>0</v>
          </cell>
          <cell r="AK750">
            <v>0</v>
          </cell>
          <cell r="AL750">
            <v>0</v>
          </cell>
          <cell r="AM750">
            <v>0</v>
          </cell>
          <cell r="AN750">
            <v>0</v>
          </cell>
          <cell r="AO750">
            <v>0</v>
          </cell>
          <cell r="AP750">
            <v>0</v>
          </cell>
          <cell r="AQ750">
            <v>1</v>
          </cell>
          <cell r="AR750">
            <v>54</v>
          </cell>
        </row>
        <row r="751">
          <cell r="E751">
            <v>57</v>
          </cell>
          <cell r="F751">
            <v>30</v>
          </cell>
          <cell r="G751">
            <v>9</v>
          </cell>
          <cell r="H751">
            <v>58</v>
          </cell>
          <cell r="I751">
            <v>1</v>
          </cell>
          <cell r="J751">
            <v>0</v>
          </cell>
          <cell r="K751">
            <v>348</v>
          </cell>
          <cell r="L751">
            <v>33</v>
          </cell>
          <cell r="M751">
            <v>4</v>
          </cell>
          <cell r="N751">
            <v>4</v>
          </cell>
          <cell r="O751">
            <v>56</v>
          </cell>
          <cell r="P751">
            <v>9</v>
          </cell>
          <cell r="Q751">
            <v>0</v>
          </cell>
          <cell r="R751">
            <v>8</v>
          </cell>
          <cell r="S751">
            <v>5</v>
          </cell>
          <cell r="T751">
            <v>0</v>
          </cell>
          <cell r="U751">
            <v>0</v>
          </cell>
          <cell r="V751">
            <v>5</v>
          </cell>
          <cell r="W751">
            <v>0</v>
          </cell>
          <cell r="X751">
            <v>0</v>
          </cell>
          <cell r="Y751">
            <v>0</v>
          </cell>
          <cell r="Z751">
            <v>0</v>
          </cell>
          <cell r="AA751">
            <v>0</v>
          </cell>
          <cell r="AB751">
            <v>0</v>
          </cell>
          <cell r="AC751">
            <v>0</v>
          </cell>
          <cell r="AD751">
            <v>0</v>
          </cell>
          <cell r="AE751">
            <v>0</v>
          </cell>
          <cell r="AF751">
            <v>0</v>
          </cell>
          <cell r="AG751">
            <v>1</v>
          </cell>
          <cell r="AH751">
            <v>3</v>
          </cell>
          <cell r="AI751">
            <v>1</v>
          </cell>
          <cell r="AJ751">
            <v>0</v>
          </cell>
          <cell r="AK751">
            <v>0</v>
          </cell>
          <cell r="AL751">
            <v>0</v>
          </cell>
          <cell r="AM751">
            <v>0</v>
          </cell>
          <cell r="AN751">
            <v>0</v>
          </cell>
          <cell r="AO751">
            <v>0</v>
          </cell>
          <cell r="AP751">
            <v>0</v>
          </cell>
          <cell r="AQ751">
            <v>8</v>
          </cell>
          <cell r="AR751">
            <v>640</v>
          </cell>
        </row>
        <row r="752">
          <cell r="E752">
            <v>17</v>
          </cell>
          <cell r="F752">
            <v>9</v>
          </cell>
          <cell r="G752">
            <v>0</v>
          </cell>
          <cell r="H752">
            <v>13</v>
          </cell>
          <cell r="I752">
            <v>0</v>
          </cell>
          <cell r="J752">
            <v>0</v>
          </cell>
          <cell r="K752">
            <v>25</v>
          </cell>
          <cell r="L752">
            <v>16</v>
          </cell>
          <cell r="M752">
            <v>0</v>
          </cell>
          <cell r="N752">
            <v>0</v>
          </cell>
          <cell r="O752">
            <v>8</v>
          </cell>
          <cell r="P752">
            <v>2</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cell r="AQ752">
            <v>2</v>
          </cell>
          <cell r="AR752">
            <v>92</v>
          </cell>
        </row>
        <row r="753">
          <cell r="E753">
            <v>49</v>
          </cell>
          <cell r="F753">
            <v>8</v>
          </cell>
          <cell r="G753">
            <v>2</v>
          </cell>
          <cell r="H753">
            <v>25</v>
          </cell>
          <cell r="I753">
            <v>0</v>
          </cell>
          <cell r="J753">
            <v>1</v>
          </cell>
          <cell r="K753">
            <v>35</v>
          </cell>
          <cell r="L753">
            <v>6</v>
          </cell>
          <cell r="M753">
            <v>2</v>
          </cell>
          <cell r="N753">
            <v>1</v>
          </cell>
          <cell r="O753">
            <v>5</v>
          </cell>
          <cell r="P753">
            <v>5</v>
          </cell>
          <cell r="Q753">
            <v>0</v>
          </cell>
          <cell r="R753">
            <v>2</v>
          </cell>
          <cell r="S753">
            <v>5</v>
          </cell>
          <cell r="T753">
            <v>0</v>
          </cell>
          <cell r="U753">
            <v>0</v>
          </cell>
          <cell r="V753">
            <v>0</v>
          </cell>
          <cell r="W753">
            <v>0</v>
          </cell>
          <cell r="X753">
            <v>0</v>
          </cell>
          <cell r="Y753">
            <v>0</v>
          </cell>
          <cell r="Z753">
            <v>0</v>
          </cell>
          <cell r="AA753">
            <v>0</v>
          </cell>
          <cell r="AB753">
            <v>0</v>
          </cell>
          <cell r="AC753">
            <v>2</v>
          </cell>
          <cell r="AD753">
            <v>0</v>
          </cell>
          <cell r="AE753">
            <v>0</v>
          </cell>
          <cell r="AF753">
            <v>0</v>
          </cell>
          <cell r="AG753">
            <v>1</v>
          </cell>
          <cell r="AH753">
            <v>4</v>
          </cell>
          <cell r="AI753">
            <v>1</v>
          </cell>
          <cell r="AJ753">
            <v>0</v>
          </cell>
          <cell r="AK753">
            <v>1</v>
          </cell>
          <cell r="AL753">
            <v>0</v>
          </cell>
          <cell r="AM753">
            <v>0</v>
          </cell>
          <cell r="AN753">
            <v>0</v>
          </cell>
          <cell r="AO753">
            <v>0</v>
          </cell>
          <cell r="AP753">
            <v>0</v>
          </cell>
          <cell r="AQ753">
            <v>5</v>
          </cell>
          <cell r="AR753">
            <v>160</v>
          </cell>
        </row>
        <row r="754">
          <cell r="E754">
            <v>8</v>
          </cell>
          <cell r="F754">
            <v>3</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cell r="AQ754">
            <v>0</v>
          </cell>
          <cell r="AR754">
            <v>11</v>
          </cell>
        </row>
        <row r="755">
          <cell r="E755">
            <v>13</v>
          </cell>
          <cell r="F755">
            <v>2</v>
          </cell>
          <cell r="G755">
            <v>0</v>
          </cell>
          <cell r="H755">
            <v>4</v>
          </cell>
          <cell r="I755">
            <v>0</v>
          </cell>
          <cell r="J755">
            <v>0</v>
          </cell>
          <cell r="K755">
            <v>1</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cell r="AQ755">
            <v>0</v>
          </cell>
          <cell r="AR755">
            <v>20</v>
          </cell>
        </row>
        <row r="756">
          <cell r="E756">
            <v>5</v>
          </cell>
          <cell r="F756">
            <v>2</v>
          </cell>
          <cell r="G756">
            <v>1</v>
          </cell>
          <cell r="H756">
            <v>2</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10</v>
          </cell>
        </row>
        <row r="757">
          <cell r="E757">
            <v>13</v>
          </cell>
          <cell r="F757">
            <v>0</v>
          </cell>
          <cell r="G757">
            <v>1</v>
          </cell>
          <cell r="H757">
            <v>1</v>
          </cell>
          <cell r="I757">
            <v>0</v>
          </cell>
          <cell r="J757">
            <v>0</v>
          </cell>
          <cell r="K757">
            <v>0</v>
          </cell>
          <cell r="L757">
            <v>15</v>
          </cell>
          <cell r="M757">
            <v>7</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8</v>
          </cell>
          <cell r="AJ757">
            <v>0</v>
          </cell>
          <cell r="AK757">
            <v>0</v>
          </cell>
          <cell r="AL757">
            <v>0</v>
          </cell>
          <cell r="AM757">
            <v>0</v>
          </cell>
          <cell r="AN757">
            <v>0</v>
          </cell>
          <cell r="AO757">
            <v>0</v>
          </cell>
          <cell r="AP757">
            <v>0</v>
          </cell>
          <cell r="AQ757">
            <v>3</v>
          </cell>
          <cell r="AR757">
            <v>48</v>
          </cell>
        </row>
        <row r="758">
          <cell r="E758">
            <v>0</v>
          </cell>
          <cell r="F758">
            <v>0</v>
          </cell>
          <cell r="G758">
            <v>0</v>
          </cell>
          <cell r="H758">
            <v>2</v>
          </cell>
          <cell r="I758">
            <v>0</v>
          </cell>
          <cell r="J758">
            <v>0</v>
          </cell>
          <cell r="K758">
            <v>7</v>
          </cell>
          <cell r="L758">
            <v>0</v>
          </cell>
          <cell r="M758">
            <v>0</v>
          </cell>
          <cell r="N758">
            <v>1</v>
          </cell>
          <cell r="O758">
            <v>1</v>
          </cell>
          <cell r="P758">
            <v>1</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cell r="AQ758">
            <v>0</v>
          </cell>
          <cell r="AR758">
            <v>12</v>
          </cell>
        </row>
        <row r="759">
          <cell r="E759">
            <v>19</v>
          </cell>
          <cell r="F759">
            <v>2</v>
          </cell>
          <cell r="G759">
            <v>0</v>
          </cell>
          <cell r="H759">
            <v>1</v>
          </cell>
          <cell r="I759">
            <v>0</v>
          </cell>
          <cell r="J759">
            <v>0</v>
          </cell>
          <cell r="K759">
            <v>8</v>
          </cell>
          <cell r="L759">
            <v>0</v>
          </cell>
          <cell r="M759">
            <v>0</v>
          </cell>
          <cell r="N759">
            <v>0</v>
          </cell>
          <cell r="O759">
            <v>0</v>
          </cell>
          <cell r="P759">
            <v>0</v>
          </cell>
          <cell r="Q759">
            <v>0</v>
          </cell>
          <cell r="R759">
            <v>0</v>
          </cell>
          <cell r="S759">
            <v>28</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cell r="AQ759">
            <v>0</v>
          </cell>
          <cell r="AR759">
            <v>58</v>
          </cell>
        </row>
        <row r="760">
          <cell r="E760">
            <v>2</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cell r="AQ760">
            <v>0</v>
          </cell>
          <cell r="AR760">
            <v>2</v>
          </cell>
        </row>
        <row r="761">
          <cell r="E761">
            <v>30</v>
          </cell>
          <cell r="F761">
            <v>2</v>
          </cell>
          <cell r="G761">
            <v>1</v>
          </cell>
          <cell r="H761">
            <v>9</v>
          </cell>
          <cell r="I761">
            <v>0</v>
          </cell>
          <cell r="J761">
            <v>0</v>
          </cell>
          <cell r="K761">
            <v>53</v>
          </cell>
          <cell r="L761">
            <v>1</v>
          </cell>
          <cell r="M761">
            <v>0</v>
          </cell>
          <cell r="N761">
            <v>0</v>
          </cell>
          <cell r="O761">
            <v>2</v>
          </cell>
          <cell r="P761">
            <v>0</v>
          </cell>
          <cell r="Q761">
            <v>1</v>
          </cell>
          <cell r="R761">
            <v>0</v>
          </cell>
          <cell r="S761">
            <v>3</v>
          </cell>
          <cell r="T761">
            <v>0</v>
          </cell>
          <cell r="U761">
            <v>0</v>
          </cell>
          <cell r="V761">
            <v>0</v>
          </cell>
          <cell r="W761">
            <v>0</v>
          </cell>
          <cell r="X761">
            <v>0</v>
          </cell>
          <cell r="Y761">
            <v>0</v>
          </cell>
          <cell r="Z761">
            <v>2</v>
          </cell>
          <cell r="AA761">
            <v>0</v>
          </cell>
          <cell r="AB761">
            <v>0</v>
          </cell>
          <cell r="AC761">
            <v>0</v>
          </cell>
          <cell r="AD761">
            <v>0</v>
          </cell>
          <cell r="AE761">
            <v>0</v>
          </cell>
          <cell r="AF761">
            <v>0</v>
          </cell>
          <cell r="AG761">
            <v>3</v>
          </cell>
          <cell r="AH761">
            <v>0</v>
          </cell>
          <cell r="AI761">
            <v>0</v>
          </cell>
          <cell r="AJ761">
            <v>0</v>
          </cell>
          <cell r="AK761">
            <v>0</v>
          </cell>
          <cell r="AL761">
            <v>0</v>
          </cell>
          <cell r="AM761">
            <v>0</v>
          </cell>
          <cell r="AN761">
            <v>0</v>
          </cell>
          <cell r="AO761">
            <v>0</v>
          </cell>
          <cell r="AP761">
            <v>0</v>
          </cell>
          <cell r="AQ761">
            <v>1</v>
          </cell>
          <cell r="AR761">
            <v>108</v>
          </cell>
        </row>
        <row r="762">
          <cell r="E762">
            <v>2</v>
          </cell>
          <cell r="F762">
            <v>0</v>
          </cell>
          <cell r="G762">
            <v>0</v>
          </cell>
          <cell r="H762">
            <v>0</v>
          </cell>
          <cell r="I762">
            <v>0</v>
          </cell>
          <cell r="J762">
            <v>0</v>
          </cell>
          <cell r="K762">
            <v>9</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v>0</v>
          </cell>
          <cell r="AO762">
            <v>0</v>
          </cell>
          <cell r="AP762">
            <v>0</v>
          </cell>
          <cell r="AQ762">
            <v>0</v>
          </cell>
          <cell r="AR762">
            <v>11</v>
          </cell>
        </row>
        <row r="763">
          <cell r="E763">
            <v>7</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7</v>
          </cell>
        </row>
        <row r="764">
          <cell r="E764">
            <v>4</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0</v>
          </cell>
          <cell r="AO764">
            <v>0</v>
          </cell>
          <cell r="AP764">
            <v>0</v>
          </cell>
          <cell r="AQ764">
            <v>0</v>
          </cell>
          <cell r="AR764">
            <v>4</v>
          </cell>
        </row>
        <row r="765">
          <cell r="E765">
            <v>15</v>
          </cell>
          <cell r="F765">
            <v>6</v>
          </cell>
          <cell r="G765">
            <v>2</v>
          </cell>
          <cell r="H765">
            <v>0</v>
          </cell>
          <cell r="I765">
            <v>0</v>
          </cell>
          <cell r="J765">
            <v>1</v>
          </cell>
          <cell r="K765">
            <v>1</v>
          </cell>
          <cell r="L765">
            <v>3</v>
          </cell>
          <cell r="M765">
            <v>2</v>
          </cell>
          <cell r="N765">
            <v>0</v>
          </cell>
          <cell r="O765">
            <v>0</v>
          </cell>
          <cell r="P765">
            <v>0</v>
          </cell>
          <cell r="Q765">
            <v>0</v>
          </cell>
          <cell r="R765">
            <v>0</v>
          </cell>
          <cell r="S765">
            <v>0</v>
          </cell>
          <cell r="T765">
            <v>1</v>
          </cell>
          <cell r="U765">
            <v>0</v>
          </cell>
          <cell r="V765">
            <v>0</v>
          </cell>
          <cell r="W765">
            <v>0</v>
          </cell>
          <cell r="X765">
            <v>0</v>
          </cell>
          <cell r="Y765">
            <v>0</v>
          </cell>
          <cell r="Z765">
            <v>0</v>
          </cell>
          <cell r="AA765">
            <v>0</v>
          </cell>
          <cell r="AB765">
            <v>0</v>
          </cell>
          <cell r="AC765">
            <v>0</v>
          </cell>
          <cell r="AD765">
            <v>0</v>
          </cell>
          <cell r="AE765">
            <v>0</v>
          </cell>
          <cell r="AF765">
            <v>0</v>
          </cell>
          <cell r="AG765">
            <v>2</v>
          </cell>
          <cell r="AH765">
            <v>1</v>
          </cell>
          <cell r="AI765">
            <v>0</v>
          </cell>
          <cell r="AJ765">
            <v>0</v>
          </cell>
          <cell r="AK765">
            <v>0</v>
          </cell>
          <cell r="AL765">
            <v>0</v>
          </cell>
          <cell r="AM765">
            <v>0</v>
          </cell>
          <cell r="AN765">
            <v>0</v>
          </cell>
          <cell r="AO765">
            <v>0</v>
          </cell>
          <cell r="AP765">
            <v>0</v>
          </cell>
          <cell r="AQ765">
            <v>0</v>
          </cell>
          <cell r="AR765">
            <v>34</v>
          </cell>
        </row>
        <row r="766">
          <cell r="E766">
            <v>63</v>
          </cell>
          <cell r="F766">
            <v>21</v>
          </cell>
          <cell r="G766">
            <v>1</v>
          </cell>
          <cell r="H766">
            <v>15</v>
          </cell>
          <cell r="I766">
            <v>0</v>
          </cell>
          <cell r="J766">
            <v>0</v>
          </cell>
          <cell r="K766">
            <v>0</v>
          </cell>
          <cell r="L766">
            <v>1</v>
          </cell>
          <cell r="M766">
            <v>1</v>
          </cell>
          <cell r="N766">
            <v>0</v>
          </cell>
          <cell r="O766">
            <v>1</v>
          </cell>
          <cell r="P766">
            <v>2</v>
          </cell>
          <cell r="Q766">
            <v>0</v>
          </cell>
          <cell r="R766">
            <v>2</v>
          </cell>
          <cell r="S766">
            <v>0</v>
          </cell>
          <cell r="T766">
            <v>1</v>
          </cell>
          <cell r="U766">
            <v>0</v>
          </cell>
          <cell r="V766">
            <v>0</v>
          </cell>
          <cell r="W766">
            <v>0</v>
          </cell>
          <cell r="X766">
            <v>0</v>
          </cell>
          <cell r="Y766">
            <v>0</v>
          </cell>
          <cell r="Z766">
            <v>0</v>
          </cell>
          <cell r="AA766">
            <v>0</v>
          </cell>
          <cell r="AB766">
            <v>0</v>
          </cell>
          <cell r="AC766">
            <v>0</v>
          </cell>
          <cell r="AD766">
            <v>0</v>
          </cell>
          <cell r="AE766">
            <v>0</v>
          </cell>
          <cell r="AF766">
            <v>0</v>
          </cell>
          <cell r="AG766">
            <v>4</v>
          </cell>
          <cell r="AH766">
            <v>0</v>
          </cell>
          <cell r="AI766">
            <v>0</v>
          </cell>
          <cell r="AJ766">
            <v>0</v>
          </cell>
          <cell r="AK766">
            <v>0</v>
          </cell>
          <cell r="AL766">
            <v>0</v>
          </cell>
          <cell r="AM766">
            <v>0</v>
          </cell>
          <cell r="AN766">
            <v>0</v>
          </cell>
          <cell r="AO766">
            <v>0</v>
          </cell>
          <cell r="AP766">
            <v>0</v>
          </cell>
          <cell r="AQ766">
            <v>1</v>
          </cell>
          <cell r="AR766">
            <v>113</v>
          </cell>
        </row>
        <row r="767">
          <cell r="E767">
            <v>11</v>
          </cell>
          <cell r="F767">
            <v>2</v>
          </cell>
          <cell r="G767">
            <v>0</v>
          </cell>
          <cell r="H767">
            <v>3</v>
          </cell>
          <cell r="I767">
            <v>0</v>
          </cell>
          <cell r="J767">
            <v>0</v>
          </cell>
          <cell r="K767">
            <v>0</v>
          </cell>
          <cell r="L767">
            <v>0</v>
          </cell>
          <cell r="M767">
            <v>0</v>
          </cell>
          <cell r="N767">
            <v>0</v>
          </cell>
          <cell r="O767">
            <v>0</v>
          </cell>
          <cell r="P767">
            <v>0</v>
          </cell>
          <cell r="Q767">
            <v>0</v>
          </cell>
          <cell r="R767">
            <v>1</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0</v>
          </cell>
          <cell r="AG767">
            <v>2</v>
          </cell>
          <cell r="AH767">
            <v>0</v>
          </cell>
          <cell r="AI767">
            <v>0</v>
          </cell>
          <cell r="AJ767">
            <v>0</v>
          </cell>
          <cell r="AK767">
            <v>0</v>
          </cell>
          <cell r="AL767">
            <v>0</v>
          </cell>
          <cell r="AM767">
            <v>0</v>
          </cell>
          <cell r="AN767">
            <v>0</v>
          </cell>
          <cell r="AO767">
            <v>0</v>
          </cell>
          <cell r="AP767">
            <v>0</v>
          </cell>
          <cell r="AQ767">
            <v>2</v>
          </cell>
          <cell r="AR767">
            <v>21</v>
          </cell>
        </row>
        <row r="768">
          <cell r="E768">
            <v>46</v>
          </cell>
          <cell r="F768">
            <v>5</v>
          </cell>
          <cell r="G768">
            <v>0</v>
          </cell>
          <cell r="H768">
            <v>8</v>
          </cell>
          <cell r="I768">
            <v>0</v>
          </cell>
          <cell r="J768">
            <v>0</v>
          </cell>
          <cell r="K768">
            <v>0</v>
          </cell>
          <cell r="L768">
            <v>0</v>
          </cell>
          <cell r="M768">
            <v>2</v>
          </cell>
          <cell r="N768">
            <v>0</v>
          </cell>
          <cell r="O768">
            <v>1</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7</v>
          </cell>
          <cell r="AH768">
            <v>0</v>
          </cell>
          <cell r="AI768">
            <v>0</v>
          </cell>
          <cell r="AJ768">
            <v>0</v>
          </cell>
          <cell r="AK768">
            <v>0</v>
          </cell>
          <cell r="AL768">
            <v>0</v>
          </cell>
          <cell r="AM768">
            <v>0</v>
          </cell>
          <cell r="AN768">
            <v>0</v>
          </cell>
          <cell r="AO768">
            <v>0</v>
          </cell>
          <cell r="AP768">
            <v>0</v>
          </cell>
          <cell r="AQ768">
            <v>1</v>
          </cell>
          <cell r="AR768">
            <v>70</v>
          </cell>
        </row>
        <row r="769">
          <cell r="E769">
            <v>5</v>
          </cell>
          <cell r="F769">
            <v>0</v>
          </cell>
          <cell r="G769">
            <v>1</v>
          </cell>
          <cell r="H769">
            <v>5</v>
          </cell>
          <cell r="I769">
            <v>0</v>
          </cell>
          <cell r="J769">
            <v>1</v>
          </cell>
          <cell r="K769">
            <v>0</v>
          </cell>
          <cell r="L769">
            <v>0</v>
          </cell>
          <cell r="M769">
            <v>1</v>
          </cell>
          <cell r="N769">
            <v>0</v>
          </cell>
          <cell r="O769">
            <v>0</v>
          </cell>
          <cell r="P769">
            <v>0</v>
          </cell>
          <cell r="Q769">
            <v>0</v>
          </cell>
          <cell r="R769">
            <v>1</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14</v>
          </cell>
        </row>
        <row r="770">
          <cell r="E770">
            <v>12</v>
          </cell>
          <cell r="F770">
            <v>1</v>
          </cell>
          <cell r="G770">
            <v>3</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16</v>
          </cell>
        </row>
        <row r="771">
          <cell r="E771">
            <v>4</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4</v>
          </cell>
        </row>
        <row r="772">
          <cell r="E772">
            <v>20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0</v>
          </cell>
          <cell r="AO772">
            <v>0</v>
          </cell>
          <cell r="AP772">
            <v>0</v>
          </cell>
          <cell r="AQ772">
            <v>0</v>
          </cell>
          <cell r="AR772">
            <v>20</v>
          </cell>
        </row>
        <row r="773">
          <cell r="E773">
            <v>15</v>
          </cell>
          <cell r="F773">
            <v>1</v>
          </cell>
          <cell r="G773">
            <v>0</v>
          </cell>
          <cell r="H773">
            <v>2</v>
          </cell>
          <cell r="I773">
            <v>0</v>
          </cell>
          <cell r="J773">
            <v>0</v>
          </cell>
          <cell r="K773">
            <v>1</v>
          </cell>
          <cell r="L773">
            <v>1</v>
          </cell>
          <cell r="M773">
            <v>2</v>
          </cell>
          <cell r="N773">
            <v>0</v>
          </cell>
          <cell r="O773">
            <v>0</v>
          </cell>
          <cell r="P773">
            <v>1</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2</v>
          </cell>
          <cell r="AR773">
            <v>25</v>
          </cell>
        </row>
        <row r="774">
          <cell r="E774">
            <v>8</v>
          </cell>
          <cell r="F774">
            <v>1</v>
          </cell>
          <cell r="G774">
            <v>0</v>
          </cell>
          <cell r="H774">
            <v>1</v>
          </cell>
          <cell r="I774">
            <v>0</v>
          </cell>
          <cell r="J774">
            <v>0</v>
          </cell>
          <cell r="K774">
            <v>1</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v>0</v>
          </cell>
          <cell r="AO774">
            <v>0</v>
          </cell>
          <cell r="AP774">
            <v>0</v>
          </cell>
          <cell r="AQ774">
            <v>0</v>
          </cell>
          <cell r="AR774">
            <v>11</v>
          </cell>
        </row>
        <row r="775">
          <cell r="E775">
            <v>29</v>
          </cell>
          <cell r="F775">
            <v>1</v>
          </cell>
          <cell r="G775">
            <v>3</v>
          </cell>
          <cell r="H775">
            <v>11</v>
          </cell>
          <cell r="I775">
            <v>0</v>
          </cell>
          <cell r="J775">
            <v>0</v>
          </cell>
          <cell r="K775">
            <v>1</v>
          </cell>
          <cell r="L775">
            <v>0</v>
          </cell>
          <cell r="M775">
            <v>0</v>
          </cell>
          <cell r="N775">
            <v>0</v>
          </cell>
          <cell r="O775">
            <v>0</v>
          </cell>
          <cell r="P775">
            <v>0</v>
          </cell>
          <cell r="Q775">
            <v>0</v>
          </cell>
          <cell r="R775">
            <v>0</v>
          </cell>
          <cell r="S775">
            <v>2</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3</v>
          </cell>
          <cell r="AH775">
            <v>0</v>
          </cell>
          <cell r="AI775">
            <v>0</v>
          </cell>
          <cell r="AJ775">
            <v>0</v>
          </cell>
          <cell r="AK775">
            <v>0</v>
          </cell>
          <cell r="AL775">
            <v>0</v>
          </cell>
          <cell r="AM775">
            <v>0</v>
          </cell>
          <cell r="AN775">
            <v>0</v>
          </cell>
          <cell r="AO775">
            <v>0</v>
          </cell>
          <cell r="AP775">
            <v>0</v>
          </cell>
          <cell r="AQ775">
            <v>1</v>
          </cell>
          <cell r="AR775">
            <v>51</v>
          </cell>
        </row>
        <row r="776">
          <cell r="E776">
            <v>43</v>
          </cell>
          <cell r="F776">
            <v>0</v>
          </cell>
          <cell r="G776">
            <v>14</v>
          </cell>
          <cell r="H776">
            <v>12</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7</v>
          </cell>
          <cell r="AH776">
            <v>0</v>
          </cell>
          <cell r="AI776">
            <v>0</v>
          </cell>
          <cell r="AJ776">
            <v>0</v>
          </cell>
          <cell r="AK776">
            <v>0</v>
          </cell>
          <cell r="AL776">
            <v>0</v>
          </cell>
          <cell r="AM776">
            <v>0</v>
          </cell>
          <cell r="AN776">
            <v>0</v>
          </cell>
          <cell r="AO776">
            <v>0</v>
          </cell>
          <cell r="AP776">
            <v>0</v>
          </cell>
          <cell r="AQ776">
            <v>1</v>
          </cell>
          <cell r="AR776">
            <v>77</v>
          </cell>
        </row>
        <row r="777">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2</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P777">
            <v>0</v>
          </cell>
          <cell r="AQ777">
            <v>0</v>
          </cell>
          <cell r="AR777">
            <v>2</v>
          </cell>
        </row>
        <row r="778">
          <cell r="E778">
            <v>18</v>
          </cell>
          <cell r="F778">
            <v>2</v>
          </cell>
          <cell r="G778">
            <v>8</v>
          </cell>
          <cell r="H778">
            <v>17</v>
          </cell>
          <cell r="I778">
            <v>0</v>
          </cell>
          <cell r="J778">
            <v>0</v>
          </cell>
          <cell r="K778">
            <v>20</v>
          </cell>
          <cell r="L778">
            <v>7</v>
          </cell>
          <cell r="M778">
            <v>0</v>
          </cell>
          <cell r="N778">
            <v>1</v>
          </cell>
          <cell r="O778">
            <v>0</v>
          </cell>
          <cell r="P778">
            <v>3</v>
          </cell>
          <cell r="Q778">
            <v>0</v>
          </cell>
          <cell r="R778">
            <v>1</v>
          </cell>
          <cell r="S778">
            <v>0</v>
          </cell>
          <cell r="T778">
            <v>0</v>
          </cell>
          <cell r="U778">
            <v>0</v>
          </cell>
          <cell r="V778">
            <v>0</v>
          </cell>
          <cell r="W778">
            <v>0</v>
          </cell>
          <cell r="X778">
            <v>0</v>
          </cell>
          <cell r="Y778">
            <v>0</v>
          </cell>
          <cell r="Z778">
            <v>0</v>
          </cell>
          <cell r="AA778">
            <v>0</v>
          </cell>
          <cell r="AB778">
            <v>0</v>
          </cell>
          <cell r="AC778">
            <v>1</v>
          </cell>
          <cell r="AD778">
            <v>0</v>
          </cell>
          <cell r="AE778">
            <v>0</v>
          </cell>
          <cell r="AF778">
            <v>0</v>
          </cell>
          <cell r="AG778">
            <v>15</v>
          </cell>
          <cell r="AH778">
            <v>0</v>
          </cell>
          <cell r="AI778">
            <v>0</v>
          </cell>
          <cell r="AJ778">
            <v>0</v>
          </cell>
          <cell r="AK778">
            <v>0</v>
          </cell>
          <cell r="AL778">
            <v>0</v>
          </cell>
          <cell r="AM778">
            <v>0</v>
          </cell>
          <cell r="AN778">
            <v>0</v>
          </cell>
          <cell r="AO778">
            <v>0</v>
          </cell>
          <cell r="AP778">
            <v>0</v>
          </cell>
          <cell r="AQ778">
            <v>1</v>
          </cell>
          <cell r="AR778">
            <v>94</v>
          </cell>
        </row>
        <row r="779">
          <cell r="E779">
            <v>371</v>
          </cell>
          <cell r="F779">
            <v>13</v>
          </cell>
          <cell r="G779">
            <v>72</v>
          </cell>
          <cell r="H779">
            <v>147</v>
          </cell>
          <cell r="I779">
            <v>0</v>
          </cell>
          <cell r="J779">
            <v>0</v>
          </cell>
          <cell r="K779">
            <v>31</v>
          </cell>
          <cell r="L779">
            <v>1</v>
          </cell>
          <cell r="M779">
            <v>0</v>
          </cell>
          <cell r="N779">
            <v>0</v>
          </cell>
          <cell r="O779">
            <v>0</v>
          </cell>
          <cell r="P779">
            <v>1</v>
          </cell>
          <cell r="Q779">
            <v>0</v>
          </cell>
          <cell r="R779">
            <v>0</v>
          </cell>
          <cell r="S779">
            <v>2</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53</v>
          </cell>
          <cell r="AH779">
            <v>0</v>
          </cell>
          <cell r="AI779">
            <v>1</v>
          </cell>
          <cell r="AJ779">
            <v>0</v>
          </cell>
          <cell r="AK779">
            <v>0</v>
          </cell>
          <cell r="AL779">
            <v>0</v>
          </cell>
          <cell r="AM779">
            <v>0</v>
          </cell>
          <cell r="AN779">
            <v>0</v>
          </cell>
          <cell r="AO779">
            <v>0</v>
          </cell>
          <cell r="AP779">
            <v>0</v>
          </cell>
          <cell r="AQ779">
            <v>9</v>
          </cell>
          <cell r="AR779">
            <v>701</v>
          </cell>
        </row>
        <row r="780">
          <cell r="E780">
            <v>28</v>
          </cell>
          <cell r="F780">
            <v>0</v>
          </cell>
          <cell r="G780">
            <v>10</v>
          </cell>
          <cell r="H780">
            <v>8</v>
          </cell>
          <cell r="I780">
            <v>0</v>
          </cell>
          <cell r="J780">
            <v>0</v>
          </cell>
          <cell r="K780">
            <v>1</v>
          </cell>
          <cell r="L780">
            <v>0</v>
          </cell>
          <cell r="M780">
            <v>0</v>
          </cell>
          <cell r="N780">
            <v>0</v>
          </cell>
          <cell r="O780">
            <v>1</v>
          </cell>
          <cell r="P780">
            <v>0</v>
          </cell>
          <cell r="Q780">
            <v>0</v>
          </cell>
          <cell r="R780">
            <v>0</v>
          </cell>
          <cell r="S780">
            <v>3</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8</v>
          </cell>
          <cell r="AH780">
            <v>0</v>
          </cell>
          <cell r="AI780">
            <v>0</v>
          </cell>
          <cell r="AJ780">
            <v>0</v>
          </cell>
          <cell r="AK780">
            <v>0</v>
          </cell>
          <cell r="AL780">
            <v>0</v>
          </cell>
          <cell r="AM780">
            <v>0</v>
          </cell>
          <cell r="AN780">
            <v>0</v>
          </cell>
          <cell r="AO780">
            <v>0</v>
          </cell>
          <cell r="AP780">
            <v>0</v>
          </cell>
          <cell r="AQ780">
            <v>1</v>
          </cell>
          <cell r="AR780">
            <v>60</v>
          </cell>
        </row>
        <row r="781">
          <cell r="E781">
            <v>24</v>
          </cell>
          <cell r="F781">
            <v>0</v>
          </cell>
          <cell r="G781">
            <v>0</v>
          </cell>
          <cell r="H781">
            <v>19</v>
          </cell>
          <cell r="I781">
            <v>0</v>
          </cell>
          <cell r="J781">
            <v>0</v>
          </cell>
          <cell r="K781">
            <v>0</v>
          </cell>
          <cell r="L781">
            <v>0</v>
          </cell>
          <cell r="M781">
            <v>0</v>
          </cell>
          <cell r="N781">
            <v>0</v>
          </cell>
          <cell r="O781">
            <v>0</v>
          </cell>
          <cell r="P781">
            <v>0</v>
          </cell>
          <cell r="Q781">
            <v>0</v>
          </cell>
          <cell r="R781">
            <v>0</v>
          </cell>
          <cell r="S781">
            <v>2</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22</v>
          </cell>
          <cell r="AH781">
            <v>0</v>
          </cell>
          <cell r="AI781">
            <v>0</v>
          </cell>
          <cell r="AJ781">
            <v>0</v>
          </cell>
          <cell r="AK781">
            <v>0</v>
          </cell>
          <cell r="AL781">
            <v>0</v>
          </cell>
          <cell r="AM781">
            <v>0</v>
          </cell>
          <cell r="AN781">
            <v>0</v>
          </cell>
          <cell r="AO781">
            <v>0</v>
          </cell>
          <cell r="AP781">
            <v>0</v>
          </cell>
          <cell r="AQ781">
            <v>0</v>
          </cell>
          <cell r="AR781">
            <v>67</v>
          </cell>
        </row>
        <row r="782">
          <cell r="E782">
            <v>20</v>
          </cell>
          <cell r="F782">
            <v>0</v>
          </cell>
          <cell r="G782">
            <v>4</v>
          </cell>
          <cell r="H782">
            <v>2</v>
          </cell>
          <cell r="I782">
            <v>0</v>
          </cell>
          <cell r="J782">
            <v>0</v>
          </cell>
          <cell r="K782">
            <v>1</v>
          </cell>
          <cell r="L782">
            <v>0</v>
          </cell>
          <cell r="M782">
            <v>0</v>
          </cell>
          <cell r="N782">
            <v>0</v>
          </cell>
          <cell r="O782">
            <v>0</v>
          </cell>
          <cell r="P782">
            <v>0</v>
          </cell>
          <cell r="Q782">
            <v>0</v>
          </cell>
          <cell r="R782">
            <v>0</v>
          </cell>
          <cell r="S782">
            <v>1</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3</v>
          </cell>
          <cell r="AH782">
            <v>0</v>
          </cell>
          <cell r="AI782">
            <v>0</v>
          </cell>
          <cell r="AJ782">
            <v>0</v>
          </cell>
          <cell r="AK782">
            <v>0</v>
          </cell>
          <cell r="AL782">
            <v>0</v>
          </cell>
          <cell r="AM782">
            <v>0</v>
          </cell>
          <cell r="AN782">
            <v>0</v>
          </cell>
          <cell r="AO782">
            <v>0</v>
          </cell>
          <cell r="AP782">
            <v>0</v>
          </cell>
          <cell r="AQ782">
            <v>0</v>
          </cell>
          <cell r="AR782">
            <v>31</v>
          </cell>
        </row>
        <row r="783">
          <cell r="E783">
            <v>19</v>
          </cell>
          <cell r="F783">
            <v>5</v>
          </cell>
          <cell r="G783">
            <v>0</v>
          </cell>
          <cell r="H783">
            <v>1</v>
          </cell>
          <cell r="I783">
            <v>0</v>
          </cell>
          <cell r="J783">
            <v>0</v>
          </cell>
          <cell r="K783">
            <v>17</v>
          </cell>
          <cell r="L783">
            <v>0</v>
          </cell>
          <cell r="M783">
            <v>0</v>
          </cell>
          <cell r="N783">
            <v>2</v>
          </cell>
          <cell r="O783">
            <v>7</v>
          </cell>
          <cell r="P783">
            <v>5</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1</v>
          </cell>
          <cell r="AH783">
            <v>0</v>
          </cell>
          <cell r="AI783">
            <v>0</v>
          </cell>
          <cell r="AJ783">
            <v>0</v>
          </cell>
          <cell r="AK783">
            <v>0</v>
          </cell>
          <cell r="AL783">
            <v>0</v>
          </cell>
          <cell r="AM783">
            <v>0</v>
          </cell>
          <cell r="AN783">
            <v>0</v>
          </cell>
          <cell r="AO783">
            <v>0</v>
          </cell>
          <cell r="AP783">
            <v>0</v>
          </cell>
          <cell r="AQ783">
            <v>1</v>
          </cell>
          <cell r="AR783">
            <v>58</v>
          </cell>
        </row>
        <row r="784">
          <cell r="E784">
            <v>159</v>
          </cell>
          <cell r="F784">
            <v>29</v>
          </cell>
          <cell r="G784">
            <v>17</v>
          </cell>
          <cell r="H784">
            <v>75</v>
          </cell>
          <cell r="I784">
            <v>0</v>
          </cell>
          <cell r="J784">
            <v>8</v>
          </cell>
          <cell r="K784">
            <v>376</v>
          </cell>
          <cell r="L784">
            <v>57</v>
          </cell>
          <cell r="M784">
            <v>1</v>
          </cell>
          <cell r="N784">
            <v>1</v>
          </cell>
          <cell r="O784">
            <v>53</v>
          </cell>
          <cell r="P784">
            <v>5</v>
          </cell>
          <cell r="Q784">
            <v>0</v>
          </cell>
          <cell r="R784">
            <v>4</v>
          </cell>
          <cell r="S784">
            <v>11</v>
          </cell>
          <cell r="T784">
            <v>0</v>
          </cell>
          <cell r="U784">
            <v>1</v>
          </cell>
          <cell r="V784">
            <v>1</v>
          </cell>
          <cell r="W784">
            <v>0</v>
          </cell>
          <cell r="X784">
            <v>12</v>
          </cell>
          <cell r="Y784">
            <v>0</v>
          </cell>
          <cell r="Z784">
            <v>0</v>
          </cell>
          <cell r="AA784">
            <v>0</v>
          </cell>
          <cell r="AB784">
            <v>0</v>
          </cell>
          <cell r="AC784">
            <v>0</v>
          </cell>
          <cell r="AD784">
            <v>0</v>
          </cell>
          <cell r="AE784">
            <v>0</v>
          </cell>
          <cell r="AF784">
            <v>0</v>
          </cell>
          <cell r="AG784">
            <v>17</v>
          </cell>
          <cell r="AH784">
            <v>32</v>
          </cell>
          <cell r="AI784">
            <v>1</v>
          </cell>
          <cell r="AJ784">
            <v>0</v>
          </cell>
          <cell r="AK784">
            <v>0</v>
          </cell>
          <cell r="AL784">
            <v>0</v>
          </cell>
          <cell r="AM784">
            <v>0</v>
          </cell>
          <cell r="AN784">
            <v>0</v>
          </cell>
          <cell r="AO784">
            <v>0</v>
          </cell>
          <cell r="AP784">
            <v>0</v>
          </cell>
          <cell r="AQ784">
            <v>8</v>
          </cell>
          <cell r="AR784">
            <v>868</v>
          </cell>
        </row>
        <row r="785">
          <cell r="E785">
            <v>16</v>
          </cell>
          <cell r="F785">
            <v>2</v>
          </cell>
          <cell r="G785">
            <v>1</v>
          </cell>
          <cell r="H785">
            <v>9</v>
          </cell>
          <cell r="I785">
            <v>0</v>
          </cell>
          <cell r="J785">
            <v>1</v>
          </cell>
          <cell r="K785">
            <v>5</v>
          </cell>
          <cell r="L785">
            <v>20</v>
          </cell>
          <cell r="M785">
            <v>0</v>
          </cell>
          <cell r="N785">
            <v>0</v>
          </cell>
          <cell r="O785">
            <v>3</v>
          </cell>
          <cell r="P785">
            <v>1</v>
          </cell>
          <cell r="Q785">
            <v>0</v>
          </cell>
          <cell r="R785">
            <v>2</v>
          </cell>
          <cell r="S785">
            <v>4</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2</v>
          </cell>
          <cell r="AI785">
            <v>1</v>
          </cell>
          <cell r="AJ785">
            <v>0</v>
          </cell>
          <cell r="AK785">
            <v>0</v>
          </cell>
          <cell r="AL785">
            <v>0</v>
          </cell>
          <cell r="AM785">
            <v>0</v>
          </cell>
          <cell r="AN785">
            <v>0</v>
          </cell>
          <cell r="AO785">
            <v>0</v>
          </cell>
          <cell r="AP785">
            <v>0</v>
          </cell>
          <cell r="AQ785">
            <v>2</v>
          </cell>
          <cell r="AR785">
            <v>69</v>
          </cell>
        </row>
        <row r="786">
          <cell r="E786">
            <v>11</v>
          </cell>
          <cell r="F786">
            <v>8</v>
          </cell>
          <cell r="G786">
            <v>0</v>
          </cell>
          <cell r="H786">
            <v>8</v>
          </cell>
          <cell r="I786">
            <v>0</v>
          </cell>
          <cell r="J786">
            <v>2</v>
          </cell>
          <cell r="K786">
            <v>44</v>
          </cell>
          <cell r="L786">
            <v>1</v>
          </cell>
          <cell r="M786">
            <v>0</v>
          </cell>
          <cell r="N786">
            <v>0</v>
          </cell>
          <cell r="O786">
            <v>1</v>
          </cell>
          <cell r="P786">
            <v>0</v>
          </cell>
          <cell r="Q786">
            <v>0</v>
          </cell>
          <cell r="R786">
            <v>1</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1</v>
          </cell>
          <cell r="AH786">
            <v>2</v>
          </cell>
          <cell r="AI786">
            <v>2</v>
          </cell>
          <cell r="AJ786">
            <v>0</v>
          </cell>
          <cell r="AK786">
            <v>0</v>
          </cell>
          <cell r="AL786">
            <v>0</v>
          </cell>
          <cell r="AM786">
            <v>0</v>
          </cell>
          <cell r="AN786">
            <v>0</v>
          </cell>
          <cell r="AO786">
            <v>0</v>
          </cell>
          <cell r="AP786">
            <v>0</v>
          </cell>
          <cell r="AQ786">
            <v>0</v>
          </cell>
          <cell r="AR786">
            <v>81</v>
          </cell>
        </row>
        <row r="787">
          <cell r="E787">
            <v>12</v>
          </cell>
          <cell r="F787">
            <v>0</v>
          </cell>
          <cell r="G787">
            <v>2</v>
          </cell>
          <cell r="H787">
            <v>1</v>
          </cell>
          <cell r="I787">
            <v>0</v>
          </cell>
          <cell r="J787">
            <v>0</v>
          </cell>
          <cell r="K787">
            <v>0</v>
          </cell>
          <cell r="L787">
            <v>0</v>
          </cell>
          <cell r="M787">
            <v>1</v>
          </cell>
          <cell r="N787">
            <v>0</v>
          </cell>
          <cell r="O787">
            <v>1</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1</v>
          </cell>
          <cell r="AH787">
            <v>0</v>
          </cell>
          <cell r="AI787">
            <v>0</v>
          </cell>
          <cell r="AJ787">
            <v>0</v>
          </cell>
          <cell r="AK787">
            <v>0</v>
          </cell>
          <cell r="AL787">
            <v>0</v>
          </cell>
          <cell r="AM787">
            <v>0</v>
          </cell>
          <cell r="AN787">
            <v>0</v>
          </cell>
          <cell r="AO787">
            <v>0</v>
          </cell>
          <cell r="AP787">
            <v>0</v>
          </cell>
          <cell r="AQ787">
            <v>0</v>
          </cell>
          <cell r="AR787">
            <v>18</v>
          </cell>
        </row>
        <row r="788">
          <cell r="E788">
            <v>5</v>
          </cell>
          <cell r="F788">
            <v>3</v>
          </cell>
          <cell r="G788">
            <v>0</v>
          </cell>
          <cell r="H788">
            <v>3</v>
          </cell>
          <cell r="I788">
            <v>0</v>
          </cell>
          <cell r="J788">
            <v>0</v>
          </cell>
          <cell r="K788">
            <v>11</v>
          </cell>
          <cell r="L788">
            <v>0</v>
          </cell>
          <cell r="M788">
            <v>1</v>
          </cell>
          <cell r="N788">
            <v>0</v>
          </cell>
          <cell r="O788">
            <v>3</v>
          </cell>
          <cell r="P788">
            <v>0</v>
          </cell>
          <cell r="Q788">
            <v>0</v>
          </cell>
          <cell r="R788">
            <v>0</v>
          </cell>
          <cell r="S788">
            <v>1</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1</v>
          </cell>
          <cell r="AI788">
            <v>0</v>
          </cell>
          <cell r="AJ788">
            <v>0</v>
          </cell>
          <cell r="AK788">
            <v>0</v>
          </cell>
          <cell r="AL788">
            <v>0</v>
          </cell>
          <cell r="AM788">
            <v>0</v>
          </cell>
          <cell r="AN788">
            <v>0</v>
          </cell>
          <cell r="AO788">
            <v>0</v>
          </cell>
          <cell r="AP788">
            <v>0</v>
          </cell>
          <cell r="AQ788">
            <v>0</v>
          </cell>
          <cell r="AR788">
            <v>28</v>
          </cell>
        </row>
        <row r="789">
          <cell r="E789">
            <v>3</v>
          </cell>
          <cell r="F789">
            <v>0</v>
          </cell>
          <cell r="G789">
            <v>0</v>
          </cell>
          <cell r="H789">
            <v>0</v>
          </cell>
          <cell r="I789">
            <v>0</v>
          </cell>
          <cell r="J789">
            <v>0</v>
          </cell>
          <cell r="K789">
            <v>0</v>
          </cell>
          <cell r="L789">
            <v>1</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0</v>
          </cell>
          <cell r="AQ789">
            <v>0</v>
          </cell>
          <cell r="AR789">
            <v>4</v>
          </cell>
        </row>
        <row r="790">
          <cell r="E790">
            <v>3</v>
          </cell>
          <cell r="F790">
            <v>0</v>
          </cell>
          <cell r="G790">
            <v>0</v>
          </cell>
          <cell r="H790">
            <v>0</v>
          </cell>
          <cell r="I790">
            <v>0</v>
          </cell>
          <cell r="J790">
            <v>0</v>
          </cell>
          <cell r="K790">
            <v>0</v>
          </cell>
          <cell r="L790">
            <v>0</v>
          </cell>
          <cell r="M790">
            <v>0</v>
          </cell>
          <cell r="N790">
            <v>0</v>
          </cell>
          <cell r="O790">
            <v>0</v>
          </cell>
          <cell r="P790">
            <v>0</v>
          </cell>
          <cell r="Q790">
            <v>0</v>
          </cell>
          <cell r="R790">
            <v>0</v>
          </cell>
          <cell r="S790">
            <v>1</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0</v>
          </cell>
          <cell r="AP790">
            <v>0</v>
          </cell>
          <cell r="AQ790">
            <v>0</v>
          </cell>
          <cell r="AR790">
            <v>4</v>
          </cell>
        </row>
        <row r="791">
          <cell r="E791">
            <v>0</v>
          </cell>
          <cell r="F791">
            <v>0</v>
          </cell>
          <cell r="G791">
            <v>0</v>
          </cell>
          <cell r="H791">
            <v>0</v>
          </cell>
          <cell r="I791">
            <v>0</v>
          </cell>
          <cell r="J791">
            <v>0</v>
          </cell>
          <cell r="K791">
            <v>1</v>
          </cell>
          <cell r="L791">
            <v>0</v>
          </cell>
          <cell r="M791">
            <v>0</v>
          </cell>
          <cell r="N791">
            <v>0</v>
          </cell>
          <cell r="O791">
            <v>0</v>
          </cell>
          <cell r="P791">
            <v>0</v>
          </cell>
          <cell r="Q791">
            <v>0</v>
          </cell>
          <cell r="R791">
            <v>0</v>
          </cell>
          <cell r="S791">
            <v>2</v>
          </cell>
          <cell r="T791">
            <v>0</v>
          </cell>
          <cell r="U791">
            <v>0</v>
          </cell>
          <cell r="V791">
            <v>0</v>
          </cell>
          <cell r="W791">
            <v>0</v>
          </cell>
          <cell r="X791">
            <v>0</v>
          </cell>
          <cell r="Y791">
            <v>0</v>
          </cell>
          <cell r="Z791">
            <v>0</v>
          </cell>
          <cell r="AA791">
            <v>0</v>
          </cell>
          <cell r="AB791">
            <v>0</v>
          </cell>
          <cell r="AC791">
            <v>0</v>
          </cell>
          <cell r="AD791">
            <v>0</v>
          </cell>
          <cell r="AE791">
            <v>0</v>
          </cell>
          <cell r="AF791">
            <v>0</v>
          </cell>
          <cell r="AG791">
            <v>0</v>
          </cell>
          <cell r="AH791">
            <v>0</v>
          </cell>
          <cell r="AI791">
            <v>0</v>
          </cell>
          <cell r="AJ791">
            <v>0</v>
          </cell>
          <cell r="AK791">
            <v>0</v>
          </cell>
          <cell r="AL791">
            <v>0</v>
          </cell>
          <cell r="AM791">
            <v>0</v>
          </cell>
          <cell r="AN791">
            <v>0</v>
          </cell>
          <cell r="AO791">
            <v>0</v>
          </cell>
          <cell r="AP791">
            <v>0</v>
          </cell>
          <cell r="AQ791">
            <v>0</v>
          </cell>
          <cell r="AR791">
            <v>3</v>
          </cell>
        </row>
        <row r="792">
          <cell r="E792">
            <v>0</v>
          </cell>
          <cell r="F792">
            <v>1</v>
          </cell>
          <cell r="G792">
            <v>0</v>
          </cell>
          <cell r="H792">
            <v>0</v>
          </cell>
          <cell r="I792">
            <v>0</v>
          </cell>
          <cell r="J792">
            <v>0</v>
          </cell>
          <cell r="K792">
            <v>0</v>
          </cell>
          <cell r="L792">
            <v>0</v>
          </cell>
          <cell r="M792">
            <v>0</v>
          </cell>
          <cell r="N792">
            <v>0</v>
          </cell>
          <cell r="O792">
            <v>0</v>
          </cell>
          <cell r="P792">
            <v>0</v>
          </cell>
          <cell r="Q792">
            <v>0</v>
          </cell>
          <cell r="R792">
            <v>0</v>
          </cell>
          <cell r="S792">
            <v>1</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2</v>
          </cell>
        </row>
        <row r="793">
          <cell r="E793">
            <v>3</v>
          </cell>
          <cell r="F793">
            <v>2</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cell r="AH793">
            <v>0</v>
          </cell>
          <cell r="AI793">
            <v>0</v>
          </cell>
          <cell r="AJ793">
            <v>0</v>
          </cell>
          <cell r="AK793">
            <v>0</v>
          </cell>
          <cell r="AL793">
            <v>0</v>
          </cell>
          <cell r="AM793">
            <v>0</v>
          </cell>
          <cell r="AN793">
            <v>0</v>
          </cell>
          <cell r="AO793">
            <v>0</v>
          </cell>
          <cell r="AP793">
            <v>0</v>
          </cell>
          <cell r="AQ793">
            <v>0</v>
          </cell>
          <cell r="AR793">
            <v>5</v>
          </cell>
        </row>
        <row r="794">
          <cell r="E794">
            <v>70</v>
          </cell>
          <cell r="F794">
            <v>25</v>
          </cell>
          <cell r="G794">
            <v>8</v>
          </cell>
          <cell r="H794">
            <v>11</v>
          </cell>
          <cell r="I794">
            <v>1</v>
          </cell>
          <cell r="J794">
            <v>0</v>
          </cell>
          <cell r="K794">
            <v>148</v>
          </cell>
          <cell r="L794">
            <v>8</v>
          </cell>
          <cell r="M794">
            <v>0</v>
          </cell>
          <cell r="N794">
            <v>3</v>
          </cell>
          <cell r="O794">
            <v>22</v>
          </cell>
          <cell r="P794">
            <v>5</v>
          </cell>
          <cell r="Q794">
            <v>0</v>
          </cell>
          <cell r="R794">
            <v>4</v>
          </cell>
          <cell r="S794">
            <v>13</v>
          </cell>
          <cell r="T794">
            <v>0</v>
          </cell>
          <cell r="U794">
            <v>0</v>
          </cell>
          <cell r="V794">
            <v>1</v>
          </cell>
          <cell r="W794">
            <v>2</v>
          </cell>
          <cell r="X794">
            <v>0</v>
          </cell>
          <cell r="Y794">
            <v>0</v>
          </cell>
          <cell r="Z794">
            <v>1</v>
          </cell>
          <cell r="AA794">
            <v>0</v>
          </cell>
          <cell r="AB794">
            <v>0</v>
          </cell>
          <cell r="AC794">
            <v>0</v>
          </cell>
          <cell r="AD794">
            <v>0</v>
          </cell>
          <cell r="AE794">
            <v>0</v>
          </cell>
          <cell r="AF794">
            <v>0</v>
          </cell>
          <cell r="AG794">
            <v>1</v>
          </cell>
          <cell r="AH794">
            <v>0</v>
          </cell>
          <cell r="AI794">
            <v>1</v>
          </cell>
          <cell r="AJ794">
            <v>0</v>
          </cell>
          <cell r="AK794">
            <v>0</v>
          </cell>
          <cell r="AL794">
            <v>0</v>
          </cell>
          <cell r="AM794">
            <v>0</v>
          </cell>
          <cell r="AN794">
            <v>0</v>
          </cell>
          <cell r="AO794">
            <v>0</v>
          </cell>
          <cell r="AP794">
            <v>0</v>
          </cell>
          <cell r="AQ794">
            <v>7</v>
          </cell>
          <cell r="AR794">
            <v>331</v>
          </cell>
        </row>
        <row r="795">
          <cell r="E795">
            <v>3</v>
          </cell>
          <cell r="F795">
            <v>0</v>
          </cell>
          <cell r="G795">
            <v>0</v>
          </cell>
          <cell r="H795">
            <v>1</v>
          </cell>
          <cell r="I795">
            <v>0</v>
          </cell>
          <cell r="J795">
            <v>0</v>
          </cell>
          <cell r="K795">
            <v>6</v>
          </cell>
          <cell r="L795">
            <v>0</v>
          </cell>
          <cell r="M795">
            <v>0</v>
          </cell>
          <cell r="N795">
            <v>0</v>
          </cell>
          <cell r="O795">
            <v>0</v>
          </cell>
          <cell r="P795">
            <v>2</v>
          </cell>
          <cell r="Q795">
            <v>0</v>
          </cell>
          <cell r="R795">
            <v>0</v>
          </cell>
          <cell r="S795">
            <v>1</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13</v>
          </cell>
        </row>
        <row r="796">
          <cell r="E796">
            <v>1</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K796">
            <v>0</v>
          </cell>
          <cell r="AL796">
            <v>0</v>
          </cell>
          <cell r="AM796">
            <v>0</v>
          </cell>
          <cell r="AN796">
            <v>0</v>
          </cell>
          <cell r="AO796">
            <v>0</v>
          </cell>
          <cell r="AP796">
            <v>0</v>
          </cell>
          <cell r="AQ796">
            <v>0</v>
          </cell>
          <cell r="AR796">
            <v>1</v>
          </cell>
        </row>
        <row r="797">
          <cell r="E797">
            <v>1</v>
          </cell>
          <cell r="F797">
            <v>0</v>
          </cell>
          <cell r="G797">
            <v>1</v>
          </cell>
          <cell r="H797">
            <v>0</v>
          </cell>
          <cell r="I797">
            <v>0</v>
          </cell>
          <cell r="J797">
            <v>0</v>
          </cell>
          <cell r="K797">
            <v>0</v>
          </cell>
          <cell r="L797">
            <v>0</v>
          </cell>
          <cell r="M797">
            <v>0</v>
          </cell>
          <cell r="N797">
            <v>0</v>
          </cell>
          <cell r="O797">
            <v>0</v>
          </cell>
          <cell r="P797">
            <v>0</v>
          </cell>
          <cell r="Q797">
            <v>0</v>
          </cell>
          <cell r="R797">
            <v>0</v>
          </cell>
          <cell r="S797">
            <v>3</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K797">
            <v>0</v>
          </cell>
          <cell r="AL797">
            <v>0</v>
          </cell>
          <cell r="AM797">
            <v>0</v>
          </cell>
          <cell r="AN797">
            <v>0</v>
          </cell>
          <cell r="AO797">
            <v>0</v>
          </cell>
          <cell r="AP797">
            <v>0</v>
          </cell>
          <cell r="AQ797">
            <v>0</v>
          </cell>
          <cell r="AR797">
            <v>5</v>
          </cell>
        </row>
        <row r="798">
          <cell r="E798">
            <v>1</v>
          </cell>
          <cell r="F798">
            <v>0</v>
          </cell>
          <cell r="G798">
            <v>0</v>
          </cell>
          <cell r="H798">
            <v>0</v>
          </cell>
          <cell r="I798">
            <v>0</v>
          </cell>
          <cell r="J798">
            <v>0</v>
          </cell>
          <cell r="K798">
            <v>2</v>
          </cell>
          <cell r="L798">
            <v>3</v>
          </cell>
          <cell r="M798">
            <v>0</v>
          </cell>
          <cell r="N798">
            <v>0</v>
          </cell>
          <cell r="O798">
            <v>0</v>
          </cell>
          <cell r="P798">
            <v>0</v>
          </cell>
          <cell r="Q798">
            <v>0</v>
          </cell>
          <cell r="R798">
            <v>0</v>
          </cell>
          <cell r="S798">
            <v>2</v>
          </cell>
          <cell r="T798">
            <v>0</v>
          </cell>
          <cell r="U798">
            <v>0</v>
          </cell>
          <cell r="V798">
            <v>0</v>
          </cell>
          <cell r="W798">
            <v>1</v>
          </cell>
          <cell r="X798">
            <v>0</v>
          </cell>
          <cell r="Y798">
            <v>0</v>
          </cell>
          <cell r="Z798">
            <v>0</v>
          </cell>
          <cell r="AA798">
            <v>0</v>
          </cell>
          <cell r="AB798">
            <v>0</v>
          </cell>
          <cell r="AC798">
            <v>0</v>
          </cell>
          <cell r="AD798">
            <v>0</v>
          </cell>
          <cell r="AE798">
            <v>0</v>
          </cell>
          <cell r="AF798">
            <v>0</v>
          </cell>
          <cell r="AG798">
            <v>0</v>
          </cell>
          <cell r="AH798">
            <v>0</v>
          </cell>
          <cell r="AI798">
            <v>0</v>
          </cell>
          <cell r="AJ798">
            <v>0</v>
          </cell>
          <cell r="AK798">
            <v>0</v>
          </cell>
          <cell r="AL798">
            <v>0</v>
          </cell>
          <cell r="AM798">
            <v>0</v>
          </cell>
          <cell r="AN798">
            <v>0</v>
          </cell>
          <cell r="AO798">
            <v>0</v>
          </cell>
          <cell r="AP798">
            <v>0</v>
          </cell>
          <cell r="AQ798">
            <v>1</v>
          </cell>
          <cell r="AR798">
            <v>10</v>
          </cell>
        </row>
        <row r="799">
          <cell r="E799">
            <v>19</v>
          </cell>
          <cell r="F799">
            <v>1</v>
          </cell>
          <cell r="G799">
            <v>0</v>
          </cell>
          <cell r="H799">
            <v>2</v>
          </cell>
          <cell r="I799">
            <v>0</v>
          </cell>
          <cell r="J799">
            <v>0</v>
          </cell>
          <cell r="K799">
            <v>1</v>
          </cell>
          <cell r="L799">
            <v>0</v>
          </cell>
          <cell r="M799">
            <v>0</v>
          </cell>
          <cell r="N799">
            <v>0</v>
          </cell>
          <cell r="O799">
            <v>0</v>
          </cell>
          <cell r="P799">
            <v>0</v>
          </cell>
          <cell r="Q799">
            <v>0</v>
          </cell>
          <cell r="R799">
            <v>1</v>
          </cell>
          <cell r="S799">
            <v>0</v>
          </cell>
          <cell r="T799">
            <v>0</v>
          </cell>
          <cell r="U799">
            <v>0</v>
          </cell>
          <cell r="V799">
            <v>0</v>
          </cell>
          <cell r="W799">
            <v>0</v>
          </cell>
          <cell r="X799">
            <v>0</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v>0</v>
          </cell>
          <cell r="AO799">
            <v>0</v>
          </cell>
          <cell r="AP799">
            <v>0</v>
          </cell>
          <cell r="AQ799">
            <v>1</v>
          </cell>
          <cell r="AR799">
            <v>25</v>
          </cell>
        </row>
        <row r="800">
          <cell r="E800">
            <v>16</v>
          </cell>
          <cell r="F800">
            <v>4</v>
          </cell>
          <cell r="G800">
            <v>0</v>
          </cell>
          <cell r="H800">
            <v>4</v>
          </cell>
          <cell r="I800">
            <v>0</v>
          </cell>
          <cell r="J800">
            <v>0</v>
          </cell>
          <cell r="K800">
            <v>0</v>
          </cell>
          <cell r="L800">
            <v>0</v>
          </cell>
          <cell r="M800">
            <v>0</v>
          </cell>
          <cell r="N800">
            <v>0</v>
          </cell>
          <cell r="O800">
            <v>1</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P800">
            <v>0</v>
          </cell>
          <cell r="AQ800">
            <v>0</v>
          </cell>
          <cell r="AR800">
            <v>25</v>
          </cell>
        </row>
        <row r="801">
          <cell r="E801">
            <v>5</v>
          </cell>
          <cell r="F801">
            <v>0</v>
          </cell>
          <cell r="G801">
            <v>1</v>
          </cell>
          <cell r="H801">
            <v>1</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K801">
            <v>0</v>
          </cell>
          <cell r="AL801">
            <v>0</v>
          </cell>
          <cell r="AM801">
            <v>0</v>
          </cell>
          <cell r="AN801">
            <v>0</v>
          </cell>
          <cell r="AO801">
            <v>0</v>
          </cell>
          <cell r="AP801">
            <v>0</v>
          </cell>
          <cell r="AQ801">
            <v>0</v>
          </cell>
          <cell r="AR801">
            <v>7</v>
          </cell>
        </row>
        <row r="802">
          <cell r="E802">
            <v>19</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cell r="AF802">
            <v>0</v>
          </cell>
          <cell r="AG802">
            <v>0</v>
          </cell>
          <cell r="AH802">
            <v>0</v>
          </cell>
          <cell r="AI802">
            <v>0</v>
          </cell>
          <cell r="AJ802">
            <v>0</v>
          </cell>
          <cell r="AK802">
            <v>0</v>
          </cell>
          <cell r="AL802">
            <v>0</v>
          </cell>
          <cell r="AM802">
            <v>0</v>
          </cell>
          <cell r="AN802">
            <v>0</v>
          </cell>
          <cell r="AO802">
            <v>0</v>
          </cell>
          <cell r="AP802">
            <v>0</v>
          </cell>
          <cell r="AQ802">
            <v>0</v>
          </cell>
          <cell r="AR802">
            <v>19</v>
          </cell>
        </row>
        <row r="803">
          <cell r="E803">
            <v>39</v>
          </cell>
          <cell r="F803">
            <v>19</v>
          </cell>
          <cell r="G803">
            <v>7</v>
          </cell>
          <cell r="H803">
            <v>42</v>
          </cell>
          <cell r="I803">
            <v>1</v>
          </cell>
          <cell r="J803">
            <v>11</v>
          </cell>
          <cell r="K803">
            <v>132</v>
          </cell>
          <cell r="L803">
            <v>19</v>
          </cell>
          <cell r="M803">
            <v>1</v>
          </cell>
          <cell r="N803">
            <v>4</v>
          </cell>
          <cell r="O803">
            <v>35</v>
          </cell>
          <cell r="P803">
            <v>8</v>
          </cell>
          <cell r="Q803">
            <v>137</v>
          </cell>
          <cell r="R803">
            <v>2</v>
          </cell>
          <cell r="S803">
            <v>11</v>
          </cell>
          <cell r="T803">
            <v>81</v>
          </cell>
          <cell r="U803">
            <v>0</v>
          </cell>
          <cell r="V803">
            <v>0</v>
          </cell>
          <cell r="W803">
            <v>0</v>
          </cell>
          <cell r="X803">
            <v>0</v>
          </cell>
          <cell r="Y803">
            <v>0</v>
          </cell>
          <cell r="Z803">
            <v>0</v>
          </cell>
          <cell r="AA803">
            <v>0</v>
          </cell>
          <cell r="AB803">
            <v>0</v>
          </cell>
          <cell r="AC803">
            <v>0</v>
          </cell>
          <cell r="AD803">
            <v>0</v>
          </cell>
          <cell r="AE803">
            <v>0</v>
          </cell>
          <cell r="AF803">
            <v>0</v>
          </cell>
          <cell r="AG803">
            <v>12</v>
          </cell>
          <cell r="AH803">
            <v>10</v>
          </cell>
          <cell r="AI803">
            <v>0</v>
          </cell>
          <cell r="AJ803">
            <v>7</v>
          </cell>
          <cell r="AK803">
            <v>5</v>
          </cell>
          <cell r="AL803">
            <v>0</v>
          </cell>
          <cell r="AM803">
            <v>0</v>
          </cell>
          <cell r="AN803">
            <v>0</v>
          </cell>
          <cell r="AO803">
            <v>0</v>
          </cell>
          <cell r="AP803">
            <v>0</v>
          </cell>
          <cell r="AQ803">
            <v>36</v>
          </cell>
          <cell r="AR803">
            <v>619</v>
          </cell>
        </row>
        <row r="804">
          <cell r="E804">
            <v>14</v>
          </cell>
          <cell r="F804">
            <v>6</v>
          </cell>
          <cell r="G804">
            <v>0</v>
          </cell>
          <cell r="H804">
            <v>11</v>
          </cell>
          <cell r="I804">
            <v>0</v>
          </cell>
          <cell r="J804">
            <v>5</v>
          </cell>
          <cell r="K804">
            <v>44</v>
          </cell>
          <cell r="L804">
            <v>7</v>
          </cell>
          <cell r="M804">
            <v>0</v>
          </cell>
          <cell r="N804">
            <v>0</v>
          </cell>
          <cell r="O804">
            <v>14</v>
          </cell>
          <cell r="P804">
            <v>1</v>
          </cell>
          <cell r="Q804">
            <v>19</v>
          </cell>
          <cell r="R804">
            <v>0</v>
          </cell>
          <cell r="S804">
            <v>6</v>
          </cell>
          <cell r="T804">
            <v>25</v>
          </cell>
          <cell r="U804">
            <v>0</v>
          </cell>
          <cell r="V804">
            <v>0</v>
          </cell>
          <cell r="W804">
            <v>0</v>
          </cell>
          <cell r="X804">
            <v>0</v>
          </cell>
          <cell r="Y804">
            <v>0</v>
          </cell>
          <cell r="Z804">
            <v>0</v>
          </cell>
          <cell r="AA804">
            <v>0</v>
          </cell>
          <cell r="AB804">
            <v>0</v>
          </cell>
          <cell r="AC804">
            <v>0</v>
          </cell>
          <cell r="AD804">
            <v>0</v>
          </cell>
          <cell r="AE804">
            <v>0</v>
          </cell>
          <cell r="AF804">
            <v>0</v>
          </cell>
          <cell r="AG804">
            <v>6</v>
          </cell>
          <cell r="AH804">
            <v>2</v>
          </cell>
          <cell r="AI804">
            <v>1</v>
          </cell>
          <cell r="AJ804">
            <v>6</v>
          </cell>
          <cell r="AK804">
            <v>8</v>
          </cell>
          <cell r="AL804">
            <v>0</v>
          </cell>
          <cell r="AM804">
            <v>0</v>
          </cell>
          <cell r="AN804">
            <v>0</v>
          </cell>
          <cell r="AO804">
            <v>0</v>
          </cell>
          <cell r="AP804">
            <v>0</v>
          </cell>
          <cell r="AQ804">
            <v>2</v>
          </cell>
          <cell r="AR804">
            <v>177</v>
          </cell>
        </row>
        <row r="805">
          <cell r="E805">
            <v>16</v>
          </cell>
          <cell r="F805">
            <v>3</v>
          </cell>
          <cell r="G805">
            <v>3</v>
          </cell>
          <cell r="H805">
            <v>7</v>
          </cell>
          <cell r="I805">
            <v>0</v>
          </cell>
          <cell r="J805">
            <v>1</v>
          </cell>
          <cell r="K805">
            <v>57</v>
          </cell>
          <cell r="L805">
            <v>3</v>
          </cell>
          <cell r="M805">
            <v>1</v>
          </cell>
          <cell r="N805">
            <v>2</v>
          </cell>
          <cell r="O805">
            <v>5</v>
          </cell>
          <cell r="P805">
            <v>3</v>
          </cell>
          <cell r="Q805">
            <v>18</v>
          </cell>
          <cell r="R805">
            <v>9</v>
          </cell>
          <cell r="S805">
            <v>2</v>
          </cell>
          <cell r="T805">
            <v>10</v>
          </cell>
          <cell r="U805">
            <v>0</v>
          </cell>
          <cell r="V805">
            <v>0</v>
          </cell>
          <cell r="W805">
            <v>0</v>
          </cell>
          <cell r="X805">
            <v>0</v>
          </cell>
          <cell r="Y805">
            <v>0</v>
          </cell>
          <cell r="Z805">
            <v>0</v>
          </cell>
          <cell r="AA805">
            <v>0</v>
          </cell>
          <cell r="AB805">
            <v>0</v>
          </cell>
          <cell r="AC805">
            <v>0</v>
          </cell>
          <cell r="AD805">
            <v>0</v>
          </cell>
          <cell r="AE805">
            <v>0</v>
          </cell>
          <cell r="AF805">
            <v>0</v>
          </cell>
          <cell r="AG805">
            <v>1</v>
          </cell>
          <cell r="AH805">
            <v>5</v>
          </cell>
          <cell r="AI805">
            <v>0</v>
          </cell>
          <cell r="AJ805">
            <v>3</v>
          </cell>
          <cell r="AK805">
            <v>3</v>
          </cell>
          <cell r="AL805">
            <v>0</v>
          </cell>
          <cell r="AM805">
            <v>0</v>
          </cell>
          <cell r="AN805">
            <v>0</v>
          </cell>
          <cell r="AO805">
            <v>0</v>
          </cell>
          <cell r="AP805">
            <v>0</v>
          </cell>
          <cell r="AQ805">
            <v>5</v>
          </cell>
          <cell r="AR805">
            <v>157</v>
          </cell>
        </row>
        <row r="806">
          <cell r="E806">
            <v>0</v>
          </cell>
          <cell r="F806">
            <v>0</v>
          </cell>
          <cell r="G806">
            <v>0</v>
          </cell>
          <cell r="H806">
            <v>4</v>
          </cell>
          <cell r="I806">
            <v>0</v>
          </cell>
          <cell r="J806">
            <v>0</v>
          </cell>
          <cell r="K806">
            <v>36</v>
          </cell>
          <cell r="L806">
            <v>2</v>
          </cell>
          <cell r="M806">
            <v>0</v>
          </cell>
          <cell r="N806">
            <v>0</v>
          </cell>
          <cell r="O806">
            <v>0</v>
          </cell>
          <cell r="P806">
            <v>3</v>
          </cell>
          <cell r="Q806">
            <v>6</v>
          </cell>
          <cell r="R806">
            <v>0</v>
          </cell>
          <cell r="S806">
            <v>0</v>
          </cell>
          <cell r="T806">
            <v>7</v>
          </cell>
          <cell r="U806">
            <v>0</v>
          </cell>
          <cell r="V806">
            <v>0</v>
          </cell>
          <cell r="W806">
            <v>0</v>
          </cell>
          <cell r="X806">
            <v>0</v>
          </cell>
          <cell r="Y806">
            <v>0</v>
          </cell>
          <cell r="Z806">
            <v>0</v>
          </cell>
          <cell r="AA806">
            <v>0</v>
          </cell>
          <cell r="AB806">
            <v>0</v>
          </cell>
          <cell r="AC806">
            <v>0</v>
          </cell>
          <cell r="AD806">
            <v>0</v>
          </cell>
          <cell r="AE806">
            <v>0</v>
          </cell>
          <cell r="AF806">
            <v>0</v>
          </cell>
          <cell r="AG806">
            <v>4</v>
          </cell>
          <cell r="AH806">
            <v>0</v>
          </cell>
          <cell r="AI806">
            <v>0</v>
          </cell>
          <cell r="AJ806">
            <v>0</v>
          </cell>
          <cell r="AK806">
            <v>0</v>
          </cell>
          <cell r="AL806">
            <v>0</v>
          </cell>
          <cell r="AM806">
            <v>0</v>
          </cell>
          <cell r="AN806">
            <v>0</v>
          </cell>
          <cell r="AO806">
            <v>0</v>
          </cell>
          <cell r="AP806">
            <v>0</v>
          </cell>
          <cell r="AQ806">
            <v>2</v>
          </cell>
          <cell r="AR806">
            <v>64</v>
          </cell>
        </row>
        <row r="807">
          <cell r="E807">
            <v>8</v>
          </cell>
          <cell r="F807">
            <v>5</v>
          </cell>
          <cell r="G807">
            <v>2</v>
          </cell>
          <cell r="H807">
            <v>64</v>
          </cell>
          <cell r="I807">
            <v>1</v>
          </cell>
          <cell r="J807">
            <v>31</v>
          </cell>
          <cell r="K807">
            <v>226</v>
          </cell>
          <cell r="L807">
            <v>14</v>
          </cell>
          <cell r="M807">
            <v>1</v>
          </cell>
          <cell r="N807">
            <v>1</v>
          </cell>
          <cell r="O807">
            <v>21</v>
          </cell>
          <cell r="P807">
            <v>12</v>
          </cell>
          <cell r="Q807">
            <v>37</v>
          </cell>
          <cell r="R807">
            <v>4</v>
          </cell>
          <cell r="S807">
            <v>4</v>
          </cell>
          <cell r="T807">
            <v>30</v>
          </cell>
          <cell r="U807">
            <v>0</v>
          </cell>
          <cell r="V807">
            <v>0</v>
          </cell>
          <cell r="W807">
            <v>0</v>
          </cell>
          <cell r="X807">
            <v>0</v>
          </cell>
          <cell r="Y807">
            <v>0</v>
          </cell>
          <cell r="Z807">
            <v>0</v>
          </cell>
          <cell r="AA807">
            <v>0</v>
          </cell>
          <cell r="AB807">
            <v>0</v>
          </cell>
          <cell r="AC807">
            <v>0</v>
          </cell>
          <cell r="AD807">
            <v>0</v>
          </cell>
          <cell r="AE807">
            <v>0</v>
          </cell>
          <cell r="AF807">
            <v>0</v>
          </cell>
          <cell r="AG807">
            <v>23</v>
          </cell>
          <cell r="AH807">
            <v>48</v>
          </cell>
          <cell r="AI807">
            <v>2</v>
          </cell>
          <cell r="AJ807">
            <v>0</v>
          </cell>
          <cell r="AK807">
            <v>0</v>
          </cell>
          <cell r="AL807">
            <v>0</v>
          </cell>
          <cell r="AM807">
            <v>0</v>
          </cell>
          <cell r="AN807">
            <v>0</v>
          </cell>
          <cell r="AO807">
            <v>0</v>
          </cell>
          <cell r="AP807">
            <v>0</v>
          </cell>
          <cell r="AQ807">
            <v>10</v>
          </cell>
          <cell r="AR807">
            <v>544</v>
          </cell>
        </row>
        <row r="808">
          <cell r="E808">
            <v>0</v>
          </cell>
          <cell r="F808">
            <v>2</v>
          </cell>
          <cell r="G808">
            <v>0</v>
          </cell>
          <cell r="H808">
            <v>31</v>
          </cell>
          <cell r="I808">
            <v>0</v>
          </cell>
          <cell r="J808">
            <v>6</v>
          </cell>
          <cell r="K808">
            <v>81</v>
          </cell>
          <cell r="L808">
            <v>9</v>
          </cell>
          <cell r="M808">
            <v>0</v>
          </cell>
          <cell r="N808">
            <v>0</v>
          </cell>
          <cell r="O808">
            <v>3</v>
          </cell>
          <cell r="P808">
            <v>6</v>
          </cell>
          <cell r="Q808">
            <v>97</v>
          </cell>
          <cell r="R808">
            <v>0</v>
          </cell>
          <cell r="S808">
            <v>0</v>
          </cell>
          <cell r="T808">
            <v>55</v>
          </cell>
          <cell r="U808">
            <v>0</v>
          </cell>
          <cell r="V808">
            <v>0</v>
          </cell>
          <cell r="W808">
            <v>0</v>
          </cell>
          <cell r="X808">
            <v>0</v>
          </cell>
          <cell r="Y808">
            <v>0</v>
          </cell>
          <cell r="Z808">
            <v>0</v>
          </cell>
          <cell r="AA808">
            <v>0</v>
          </cell>
          <cell r="AB808">
            <v>0</v>
          </cell>
          <cell r="AC808">
            <v>1</v>
          </cell>
          <cell r="AD808">
            <v>0</v>
          </cell>
          <cell r="AE808">
            <v>0</v>
          </cell>
          <cell r="AF808">
            <v>0</v>
          </cell>
          <cell r="AG808">
            <v>10</v>
          </cell>
          <cell r="AH808">
            <v>15</v>
          </cell>
          <cell r="AI808">
            <v>1</v>
          </cell>
          <cell r="AJ808">
            <v>4</v>
          </cell>
          <cell r="AK808">
            <v>8</v>
          </cell>
          <cell r="AL808">
            <v>0</v>
          </cell>
          <cell r="AM808">
            <v>0</v>
          </cell>
          <cell r="AN808">
            <v>0</v>
          </cell>
          <cell r="AO808">
            <v>0</v>
          </cell>
          <cell r="AP808">
            <v>0</v>
          </cell>
          <cell r="AQ808">
            <v>8</v>
          </cell>
          <cell r="AR808">
            <v>337</v>
          </cell>
        </row>
        <row r="809">
          <cell r="E809">
            <v>1</v>
          </cell>
          <cell r="F809">
            <v>13</v>
          </cell>
          <cell r="G809">
            <v>6</v>
          </cell>
          <cell r="H809">
            <v>54</v>
          </cell>
          <cell r="I809">
            <v>0</v>
          </cell>
          <cell r="J809">
            <v>20</v>
          </cell>
          <cell r="K809">
            <v>214</v>
          </cell>
          <cell r="L809">
            <v>14</v>
          </cell>
          <cell r="M809">
            <v>0</v>
          </cell>
          <cell r="N809">
            <v>4</v>
          </cell>
          <cell r="O809">
            <v>29</v>
          </cell>
          <cell r="P809">
            <v>6</v>
          </cell>
          <cell r="Q809">
            <v>96</v>
          </cell>
          <cell r="R809">
            <v>2</v>
          </cell>
          <cell r="S809">
            <v>0</v>
          </cell>
          <cell r="T809">
            <v>82</v>
          </cell>
          <cell r="U809">
            <v>0</v>
          </cell>
          <cell r="V809">
            <v>0</v>
          </cell>
          <cell r="W809">
            <v>0</v>
          </cell>
          <cell r="X809">
            <v>0</v>
          </cell>
          <cell r="Y809">
            <v>0</v>
          </cell>
          <cell r="Z809">
            <v>0</v>
          </cell>
          <cell r="AA809">
            <v>0</v>
          </cell>
          <cell r="AB809">
            <v>0</v>
          </cell>
          <cell r="AC809">
            <v>0</v>
          </cell>
          <cell r="AD809">
            <v>0</v>
          </cell>
          <cell r="AE809">
            <v>0</v>
          </cell>
          <cell r="AF809">
            <v>0</v>
          </cell>
          <cell r="AG809">
            <v>8</v>
          </cell>
          <cell r="AH809">
            <v>33</v>
          </cell>
          <cell r="AI809">
            <v>6</v>
          </cell>
          <cell r="AJ809">
            <v>0</v>
          </cell>
          <cell r="AK809">
            <v>0</v>
          </cell>
          <cell r="AL809">
            <v>0</v>
          </cell>
          <cell r="AM809">
            <v>0</v>
          </cell>
          <cell r="AN809">
            <v>0</v>
          </cell>
          <cell r="AO809">
            <v>0</v>
          </cell>
          <cell r="AP809">
            <v>0</v>
          </cell>
          <cell r="AQ809">
            <v>3</v>
          </cell>
          <cell r="AR809">
            <v>591</v>
          </cell>
        </row>
        <row r="810">
          <cell r="E810">
            <v>27</v>
          </cell>
          <cell r="F810">
            <v>45</v>
          </cell>
          <cell r="G810">
            <v>5</v>
          </cell>
          <cell r="H810">
            <v>39</v>
          </cell>
          <cell r="I810">
            <v>1</v>
          </cell>
          <cell r="J810">
            <v>16</v>
          </cell>
          <cell r="K810">
            <v>0</v>
          </cell>
          <cell r="L810">
            <v>0</v>
          </cell>
          <cell r="M810">
            <v>0</v>
          </cell>
          <cell r="N810">
            <v>0</v>
          </cell>
          <cell r="O810">
            <v>70</v>
          </cell>
          <cell r="P810">
            <v>0</v>
          </cell>
          <cell r="Q810">
            <v>67</v>
          </cell>
          <cell r="R810">
            <v>0</v>
          </cell>
          <cell r="S810">
            <v>0</v>
          </cell>
          <cell r="T810">
            <v>78</v>
          </cell>
          <cell r="U810">
            <v>0</v>
          </cell>
          <cell r="V810">
            <v>0</v>
          </cell>
          <cell r="W810">
            <v>0</v>
          </cell>
          <cell r="X810">
            <v>0</v>
          </cell>
          <cell r="Y810">
            <v>0</v>
          </cell>
          <cell r="Z810">
            <v>0</v>
          </cell>
          <cell r="AA810">
            <v>0</v>
          </cell>
          <cell r="AB810">
            <v>0</v>
          </cell>
          <cell r="AC810">
            <v>0</v>
          </cell>
          <cell r="AD810">
            <v>0</v>
          </cell>
          <cell r="AE810">
            <v>0</v>
          </cell>
          <cell r="AF810">
            <v>0</v>
          </cell>
          <cell r="AG810">
            <v>6</v>
          </cell>
          <cell r="AH810">
            <v>27</v>
          </cell>
          <cell r="AI810">
            <v>3</v>
          </cell>
          <cell r="AJ810">
            <v>0</v>
          </cell>
          <cell r="AK810">
            <v>1</v>
          </cell>
          <cell r="AL810">
            <v>0</v>
          </cell>
          <cell r="AM810">
            <v>0</v>
          </cell>
          <cell r="AN810">
            <v>0</v>
          </cell>
          <cell r="AO810">
            <v>0</v>
          </cell>
          <cell r="AP810">
            <v>0</v>
          </cell>
          <cell r="AQ810">
            <v>7</v>
          </cell>
          <cell r="AR810">
            <v>392</v>
          </cell>
        </row>
        <row r="811">
          <cell r="E811">
            <v>5</v>
          </cell>
          <cell r="F811">
            <v>6</v>
          </cell>
          <cell r="G811">
            <v>0</v>
          </cell>
          <cell r="H811">
            <v>0</v>
          </cell>
          <cell r="I811">
            <v>0</v>
          </cell>
          <cell r="J811">
            <v>3</v>
          </cell>
          <cell r="K811">
            <v>0</v>
          </cell>
          <cell r="L811">
            <v>0</v>
          </cell>
          <cell r="M811">
            <v>0</v>
          </cell>
          <cell r="N811">
            <v>0</v>
          </cell>
          <cell r="O811">
            <v>11</v>
          </cell>
          <cell r="P811">
            <v>0</v>
          </cell>
          <cell r="Q811">
            <v>2</v>
          </cell>
          <cell r="R811">
            <v>0</v>
          </cell>
          <cell r="S811">
            <v>1</v>
          </cell>
          <cell r="T811">
            <v>5</v>
          </cell>
          <cell r="U811">
            <v>0</v>
          </cell>
          <cell r="V811">
            <v>0</v>
          </cell>
          <cell r="W811">
            <v>0</v>
          </cell>
          <cell r="X811">
            <v>0</v>
          </cell>
          <cell r="Y811">
            <v>0</v>
          </cell>
          <cell r="Z811">
            <v>0</v>
          </cell>
          <cell r="AA811">
            <v>0</v>
          </cell>
          <cell r="AB811">
            <v>0</v>
          </cell>
          <cell r="AC811">
            <v>0</v>
          </cell>
          <cell r="AD811">
            <v>0</v>
          </cell>
          <cell r="AE811">
            <v>0</v>
          </cell>
          <cell r="AF811">
            <v>0</v>
          </cell>
          <cell r="AG811">
            <v>2</v>
          </cell>
          <cell r="AH811">
            <v>0</v>
          </cell>
          <cell r="AI811">
            <v>0</v>
          </cell>
          <cell r="AJ811">
            <v>0</v>
          </cell>
          <cell r="AK811">
            <v>0</v>
          </cell>
          <cell r="AL811">
            <v>0</v>
          </cell>
          <cell r="AM811">
            <v>0</v>
          </cell>
          <cell r="AN811">
            <v>0</v>
          </cell>
          <cell r="AO811">
            <v>0</v>
          </cell>
          <cell r="AP811">
            <v>0</v>
          </cell>
          <cell r="AQ811">
            <v>2</v>
          </cell>
          <cell r="AR811">
            <v>37</v>
          </cell>
        </row>
        <row r="812">
          <cell r="E812">
            <v>0</v>
          </cell>
          <cell r="F812">
            <v>0</v>
          </cell>
          <cell r="G812">
            <v>0</v>
          </cell>
          <cell r="H812">
            <v>0</v>
          </cell>
          <cell r="I812">
            <v>0</v>
          </cell>
          <cell r="J812">
            <v>0</v>
          </cell>
          <cell r="K812">
            <v>1</v>
          </cell>
          <cell r="L812">
            <v>0</v>
          </cell>
          <cell r="M812">
            <v>0</v>
          </cell>
          <cell r="N812">
            <v>0</v>
          </cell>
          <cell r="O812">
            <v>1</v>
          </cell>
          <cell r="P812">
            <v>0</v>
          </cell>
          <cell r="Q812">
            <v>1</v>
          </cell>
          <cell r="R812">
            <v>0</v>
          </cell>
          <cell r="S812">
            <v>0</v>
          </cell>
          <cell r="T812">
            <v>1</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cell r="AP812">
            <v>0</v>
          </cell>
          <cell r="AQ812">
            <v>0</v>
          </cell>
          <cell r="AR812">
            <v>4</v>
          </cell>
        </row>
        <row r="813">
          <cell r="E813">
            <v>3</v>
          </cell>
          <cell r="F813">
            <v>0</v>
          </cell>
          <cell r="G813">
            <v>0</v>
          </cell>
          <cell r="H813">
            <v>2</v>
          </cell>
          <cell r="I813">
            <v>0</v>
          </cell>
          <cell r="J813">
            <v>1</v>
          </cell>
          <cell r="K813">
            <v>0</v>
          </cell>
          <cell r="L813">
            <v>0</v>
          </cell>
          <cell r="M813">
            <v>0</v>
          </cell>
          <cell r="N813">
            <v>0</v>
          </cell>
          <cell r="O813">
            <v>2</v>
          </cell>
          <cell r="P813">
            <v>0</v>
          </cell>
          <cell r="Q813">
            <v>0</v>
          </cell>
          <cell r="R813">
            <v>0</v>
          </cell>
          <cell r="S813">
            <v>0</v>
          </cell>
          <cell r="T813">
            <v>1</v>
          </cell>
          <cell r="U813">
            <v>0</v>
          </cell>
          <cell r="V813">
            <v>1</v>
          </cell>
          <cell r="W813">
            <v>0</v>
          </cell>
          <cell r="X813">
            <v>0</v>
          </cell>
          <cell r="Y813">
            <v>0</v>
          </cell>
          <cell r="Z813">
            <v>0</v>
          </cell>
          <cell r="AA813">
            <v>0</v>
          </cell>
          <cell r="AB813">
            <v>0</v>
          </cell>
          <cell r="AC813">
            <v>0</v>
          </cell>
          <cell r="AD813">
            <v>0</v>
          </cell>
          <cell r="AE813">
            <v>0</v>
          </cell>
          <cell r="AF813">
            <v>0</v>
          </cell>
          <cell r="AG813">
            <v>0</v>
          </cell>
          <cell r="AH813">
            <v>0</v>
          </cell>
          <cell r="AI813">
            <v>0</v>
          </cell>
          <cell r="AJ813">
            <v>0</v>
          </cell>
          <cell r="AK813">
            <v>0</v>
          </cell>
          <cell r="AL813">
            <v>0</v>
          </cell>
          <cell r="AM813">
            <v>0</v>
          </cell>
          <cell r="AN813">
            <v>0</v>
          </cell>
          <cell r="AO813">
            <v>0</v>
          </cell>
          <cell r="AP813">
            <v>0</v>
          </cell>
          <cell r="AQ813">
            <v>0</v>
          </cell>
          <cell r="AR813">
            <v>10</v>
          </cell>
        </row>
        <row r="814">
          <cell r="E814">
            <v>1</v>
          </cell>
          <cell r="F814">
            <v>0</v>
          </cell>
          <cell r="G814">
            <v>0</v>
          </cell>
          <cell r="H814">
            <v>0</v>
          </cell>
          <cell r="I814">
            <v>0</v>
          </cell>
          <cell r="J814">
            <v>0</v>
          </cell>
          <cell r="K814">
            <v>0</v>
          </cell>
          <cell r="L814">
            <v>0</v>
          </cell>
          <cell r="M814">
            <v>0</v>
          </cell>
          <cell r="N814">
            <v>0</v>
          </cell>
          <cell r="O814">
            <v>0</v>
          </cell>
          <cell r="P814">
            <v>0</v>
          </cell>
          <cell r="Q814">
            <v>0</v>
          </cell>
          <cell r="R814">
            <v>0</v>
          </cell>
          <cell r="S814">
            <v>1</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v>0</v>
          </cell>
          <cell r="AO814">
            <v>0</v>
          </cell>
          <cell r="AP814">
            <v>0</v>
          </cell>
          <cell r="AQ814">
            <v>0</v>
          </cell>
          <cell r="AR814">
            <v>2</v>
          </cell>
        </row>
        <row r="815">
          <cell r="E815">
            <v>21</v>
          </cell>
          <cell r="F815">
            <v>21</v>
          </cell>
          <cell r="G815">
            <v>2</v>
          </cell>
          <cell r="H815">
            <v>4</v>
          </cell>
          <cell r="I815">
            <v>0</v>
          </cell>
          <cell r="J815">
            <v>0</v>
          </cell>
          <cell r="K815">
            <v>42</v>
          </cell>
          <cell r="L815">
            <v>7</v>
          </cell>
          <cell r="M815">
            <v>2</v>
          </cell>
          <cell r="N815">
            <v>2</v>
          </cell>
          <cell r="O815">
            <v>5</v>
          </cell>
          <cell r="P815">
            <v>4</v>
          </cell>
          <cell r="Q815">
            <v>18</v>
          </cell>
          <cell r="R815">
            <v>0</v>
          </cell>
          <cell r="S815">
            <v>4</v>
          </cell>
          <cell r="T815">
            <v>14</v>
          </cell>
          <cell r="U815">
            <v>0</v>
          </cell>
          <cell r="V815">
            <v>0</v>
          </cell>
          <cell r="W815">
            <v>0</v>
          </cell>
          <cell r="X815">
            <v>0</v>
          </cell>
          <cell r="Y815">
            <v>0</v>
          </cell>
          <cell r="Z815">
            <v>0</v>
          </cell>
          <cell r="AA815">
            <v>0</v>
          </cell>
          <cell r="AB815">
            <v>0</v>
          </cell>
          <cell r="AC815">
            <v>0</v>
          </cell>
          <cell r="AD815">
            <v>0</v>
          </cell>
          <cell r="AE815">
            <v>0</v>
          </cell>
          <cell r="AF815">
            <v>0</v>
          </cell>
          <cell r="AG815">
            <v>1</v>
          </cell>
          <cell r="AH815">
            <v>3</v>
          </cell>
          <cell r="AI815">
            <v>0</v>
          </cell>
          <cell r="AJ815">
            <v>2</v>
          </cell>
          <cell r="AK815">
            <v>2</v>
          </cell>
          <cell r="AL815">
            <v>0</v>
          </cell>
          <cell r="AM815">
            <v>0</v>
          </cell>
          <cell r="AN815">
            <v>0</v>
          </cell>
          <cell r="AO815">
            <v>0</v>
          </cell>
          <cell r="AP815">
            <v>0</v>
          </cell>
          <cell r="AQ815">
            <v>4</v>
          </cell>
          <cell r="AR815">
            <v>158</v>
          </cell>
        </row>
        <row r="816">
          <cell r="E816">
            <v>8</v>
          </cell>
          <cell r="F816">
            <v>1</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9</v>
          </cell>
        </row>
        <row r="817">
          <cell r="E817">
            <v>89</v>
          </cell>
          <cell r="F817">
            <v>11</v>
          </cell>
          <cell r="G817">
            <v>10</v>
          </cell>
          <cell r="H817">
            <v>74</v>
          </cell>
          <cell r="I817">
            <v>0</v>
          </cell>
          <cell r="J817">
            <v>9</v>
          </cell>
          <cell r="K817">
            <v>192</v>
          </cell>
          <cell r="L817">
            <v>73</v>
          </cell>
          <cell r="M817">
            <v>0</v>
          </cell>
          <cell r="N817">
            <v>3</v>
          </cell>
          <cell r="O817">
            <v>54</v>
          </cell>
          <cell r="P817">
            <v>2</v>
          </cell>
          <cell r="Q817">
            <v>0</v>
          </cell>
          <cell r="R817">
            <v>3</v>
          </cell>
          <cell r="S817">
            <v>1</v>
          </cell>
          <cell r="T817">
            <v>0</v>
          </cell>
          <cell r="U817">
            <v>0</v>
          </cell>
          <cell r="V817">
            <v>3</v>
          </cell>
          <cell r="W817">
            <v>0</v>
          </cell>
          <cell r="X817">
            <v>0</v>
          </cell>
          <cell r="Y817">
            <v>0</v>
          </cell>
          <cell r="Z817">
            <v>0</v>
          </cell>
          <cell r="AA817">
            <v>0</v>
          </cell>
          <cell r="AB817">
            <v>0</v>
          </cell>
          <cell r="AC817">
            <v>0</v>
          </cell>
          <cell r="AD817">
            <v>0</v>
          </cell>
          <cell r="AE817">
            <v>0</v>
          </cell>
          <cell r="AF817">
            <v>0</v>
          </cell>
          <cell r="AG817">
            <v>21</v>
          </cell>
          <cell r="AH817">
            <v>29</v>
          </cell>
          <cell r="AI817">
            <v>3</v>
          </cell>
          <cell r="AJ817">
            <v>3</v>
          </cell>
          <cell r="AK817">
            <v>0</v>
          </cell>
          <cell r="AL817">
            <v>0</v>
          </cell>
          <cell r="AM817">
            <v>0</v>
          </cell>
          <cell r="AN817">
            <v>0</v>
          </cell>
          <cell r="AO817">
            <v>0</v>
          </cell>
          <cell r="AP817">
            <v>0</v>
          </cell>
          <cell r="AQ817">
            <v>21</v>
          </cell>
          <cell r="AR817">
            <v>601</v>
          </cell>
        </row>
        <row r="818">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0</v>
          </cell>
          <cell r="AO818">
            <v>0</v>
          </cell>
          <cell r="AP818">
            <v>0</v>
          </cell>
          <cell r="AQ818">
            <v>0</v>
          </cell>
          <cell r="AR818">
            <v>0</v>
          </cell>
        </row>
        <row r="819">
          <cell r="E819">
            <v>0</v>
          </cell>
          <cell r="F819">
            <v>0</v>
          </cell>
          <cell r="G819">
            <v>0</v>
          </cell>
          <cell r="H819">
            <v>0</v>
          </cell>
          <cell r="I819">
            <v>0</v>
          </cell>
          <cell r="J819">
            <v>0</v>
          </cell>
          <cell r="K819">
            <v>0</v>
          </cell>
          <cell r="L819">
            <v>1</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v>0</v>
          </cell>
          <cell r="AD819">
            <v>0</v>
          </cell>
          <cell r="AE819">
            <v>0</v>
          </cell>
          <cell r="AF819">
            <v>0</v>
          </cell>
          <cell r="AG819">
            <v>0</v>
          </cell>
          <cell r="AH819">
            <v>0</v>
          </cell>
          <cell r="AI819">
            <v>0</v>
          </cell>
          <cell r="AJ819">
            <v>0</v>
          </cell>
          <cell r="AK819">
            <v>0</v>
          </cell>
          <cell r="AL819">
            <v>0</v>
          </cell>
          <cell r="AM819">
            <v>0</v>
          </cell>
          <cell r="AN819">
            <v>0</v>
          </cell>
          <cell r="AO819">
            <v>0</v>
          </cell>
          <cell r="AP819">
            <v>0</v>
          </cell>
          <cell r="AQ819">
            <v>0</v>
          </cell>
          <cell r="AR819">
            <v>1</v>
          </cell>
        </row>
        <row r="820">
          <cell r="E820">
            <v>7</v>
          </cell>
          <cell r="F820">
            <v>1</v>
          </cell>
          <cell r="G820">
            <v>2</v>
          </cell>
          <cell r="H820">
            <v>5</v>
          </cell>
          <cell r="I820">
            <v>0</v>
          </cell>
          <cell r="J820">
            <v>0</v>
          </cell>
          <cell r="K820">
            <v>16</v>
          </cell>
          <cell r="L820">
            <v>2</v>
          </cell>
          <cell r="M820">
            <v>0</v>
          </cell>
          <cell r="N820">
            <v>0</v>
          </cell>
          <cell r="O820">
            <v>7</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2</v>
          </cell>
          <cell r="AI820">
            <v>0</v>
          </cell>
          <cell r="AJ820">
            <v>0</v>
          </cell>
          <cell r="AK820">
            <v>0</v>
          </cell>
          <cell r="AL820">
            <v>0</v>
          </cell>
          <cell r="AM820">
            <v>0</v>
          </cell>
          <cell r="AN820">
            <v>0</v>
          </cell>
          <cell r="AO820">
            <v>0</v>
          </cell>
          <cell r="AP820">
            <v>0</v>
          </cell>
          <cell r="AQ820">
            <v>3</v>
          </cell>
          <cell r="AR820">
            <v>45</v>
          </cell>
        </row>
        <row r="821">
          <cell r="E821">
            <v>5</v>
          </cell>
          <cell r="F821">
            <v>0</v>
          </cell>
          <cell r="G821">
            <v>0</v>
          </cell>
          <cell r="H821">
            <v>0</v>
          </cell>
          <cell r="I821">
            <v>0</v>
          </cell>
          <cell r="J821">
            <v>0</v>
          </cell>
          <cell r="K821">
            <v>3</v>
          </cell>
          <cell r="L821">
            <v>0</v>
          </cell>
          <cell r="M821">
            <v>0</v>
          </cell>
          <cell r="N821">
            <v>0</v>
          </cell>
          <cell r="O821">
            <v>2</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cell r="AF821">
            <v>0</v>
          </cell>
          <cell r="AG821">
            <v>0</v>
          </cell>
          <cell r="AH821">
            <v>0</v>
          </cell>
          <cell r="AI821">
            <v>0</v>
          </cell>
          <cell r="AJ821">
            <v>0</v>
          </cell>
          <cell r="AK821">
            <v>0</v>
          </cell>
          <cell r="AL821">
            <v>0</v>
          </cell>
          <cell r="AM821">
            <v>0</v>
          </cell>
          <cell r="AN821">
            <v>0</v>
          </cell>
          <cell r="AO821">
            <v>0</v>
          </cell>
          <cell r="AP821">
            <v>0</v>
          </cell>
          <cell r="AQ821">
            <v>0</v>
          </cell>
          <cell r="AR821">
            <v>10</v>
          </cell>
        </row>
        <row r="822">
          <cell r="E822">
            <v>30</v>
          </cell>
          <cell r="F822">
            <v>3</v>
          </cell>
          <cell r="G822">
            <v>4</v>
          </cell>
          <cell r="H822">
            <v>37</v>
          </cell>
          <cell r="I822">
            <v>0</v>
          </cell>
          <cell r="J822">
            <v>3</v>
          </cell>
          <cell r="K822">
            <v>30</v>
          </cell>
          <cell r="L822">
            <v>18</v>
          </cell>
          <cell r="M822">
            <v>0</v>
          </cell>
          <cell r="N822">
            <v>0</v>
          </cell>
          <cell r="O822">
            <v>21</v>
          </cell>
          <cell r="P822">
            <v>0</v>
          </cell>
          <cell r="Q822">
            <v>0</v>
          </cell>
          <cell r="R822">
            <v>2</v>
          </cell>
          <cell r="S822">
            <v>0</v>
          </cell>
          <cell r="T822">
            <v>0</v>
          </cell>
          <cell r="U822">
            <v>0</v>
          </cell>
          <cell r="V822">
            <v>3</v>
          </cell>
          <cell r="W822">
            <v>0</v>
          </cell>
          <cell r="X822">
            <v>0</v>
          </cell>
          <cell r="Y822">
            <v>0</v>
          </cell>
          <cell r="Z822">
            <v>0</v>
          </cell>
          <cell r="AA822">
            <v>0</v>
          </cell>
          <cell r="AB822">
            <v>0</v>
          </cell>
          <cell r="AC822">
            <v>0</v>
          </cell>
          <cell r="AD822">
            <v>0</v>
          </cell>
          <cell r="AE822">
            <v>0</v>
          </cell>
          <cell r="AF822">
            <v>0</v>
          </cell>
          <cell r="AG822">
            <v>2</v>
          </cell>
          <cell r="AH822">
            <v>15</v>
          </cell>
          <cell r="AI822">
            <v>1</v>
          </cell>
          <cell r="AJ822">
            <v>8</v>
          </cell>
          <cell r="AK822">
            <v>1</v>
          </cell>
          <cell r="AL822">
            <v>0</v>
          </cell>
          <cell r="AM822">
            <v>0</v>
          </cell>
          <cell r="AN822">
            <v>0</v>
          </cell>
          <cell r="AO822">
            <v>0</v>
          </cell>
          <cell r="AP822">
            <v>0</v>
          </cell>
          <cell r="AQ822">
            <v>3</v>
          </cell>
          <cell r="AR822">
            <v>181</v>
          </cell>
        </row>
        <row r="823">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cell r="AF823">
            <v>0</v>
          </cell>
          <cell r="AG823">
            <v>0</v>
          </cell>
          <cell r="AH823">
            <v>0</v>
          </cell>
          <cell r="AI823">
            <v>0</v>
          </cell>
          <cell r="AJ823">
            <v>0</v>
          </cell>
          <cell r="AK823">
            <v>0</v>
          </cell>
          <cell r="AL823">
            <v>0</v>
          </cell>
          <cell r="AM823">
            <v>0</v>
          </cell>
          <cell r="AN823">
            <v>0</v>
          </cell>
          <cell r="AO823">
            <v>0</v>
          </cell>
          <cell r="AP823">
            <v>0</v>
          </cell>
          <cell r="AQ823">
            <v>0</v>
          </cell>
          <cell r="AR823">
            <v>0</v>
          </cell>
        </row>
        <row r="824">
          <cell r="E824">
            <v>315</v>
          </cell>
          <cell r="F824">
            <v>36</v>
          </cell>
          <cell r="G824">
            <v>24</v>
          </cell>
          <cell r="H824">
            <v>128</v>
          </cell>
          <cell r="I824">
            <v>1</v>
          </cell>
          <cell r="J824">
            <v>0</v>
          </cell>
          <cell r="K824">
            <v>733</v>
          </cell>
          <cell r="L824">
            <v>200</v>
          </cell>
          <cell r="M824">
            <v>13</v>
          </cell>
          <cell r="N824">
            <v>32</v>
          </cell>
          <cell r="O824">
            <v>423</v>
          </cell>
          <cell r="P824">
            <v>0</v>
          </cell>
          <cell r="Q824">
            <v>0</v>
          </cell>
          <cell r="R824">
            <v>11</v>
          </cell>
          <cell r="S824">
            <v>0</v>
          </cell>
          <cell r="T824">
            <v>0</v>
          </cell>
          <cell r="U824">
            <v>0</v>
          </cell>
          <cell r="V824">
            <v>6</v>
          </cell>
          <cell r="W824">
            <v>0</v>
          </cell>
          <cell r="X824">
            <v>0</v>
          </cell>
          <cell r="Y824">
            <v>0</v>
          </cell>
          <cell r="Z824">
            <v>0</v>
          </cell>
          <cell r="AA824">
            <v>0</v>
          </cell>
          <cell r="AB824">
            <v>0</v>
          </cell>
          <cell r="AC824">
            <v>0</v>
          </cell>
          <cell r="AD824">
            <v>29</v>
          </cell>
          <cell r="AE824">
            <v>2</v>
          </cell>
          <cell r="AF824">
            <v>0</v>
          </cell>
          <cell r="AG824">
            <v>14</v>
          </cell>
          <cell r="AH824">
            <v>56</v>
          </cell>
          <cell r="AI824">
            <v>6</v>
          </cell>
          <cell r="AJ824">
            <v>0</v>
          </cell>
          <cell r="AK824">
            <v>0</v>
          </cell>
          <cell r="AL824">
            <v>0</v>
          </cell>
          <cell r="AM824">
            <v>0</v>
          </cell>
          <cell r="AN824">
            <v>0</v>
          </cell>
          <cell r="AO824">
            <v>0</v>
          </cell>
          <cell r="AP824">
            <v>0</v>
          </cell>
          <cell r="AQ824">
            <v>18</v>
          </cell>
          <cell r="AR824">
            <v>2047</v>
          </cell>
        </row>
        <row r="825">
          <cell r="E825">
            <v>13</v>
          </cell>
          <cell r="F825">
            <v>1</v>
          </cell>
          <cell r="G825">
            <v>0</v>
          </cell>
          <cell r="H825">
            <v>0</v>
          </cell>
          <cell r="I825">
            <v>0</v>
          </cell>
          <cell r="J825">
            <v>0</v>
          </cell>
          <cell r="K825">
            <v>0</v>
          </cell>
          <cell r="L825">
            <v>0</v>
          </cell>
          <cell r="M825">
            <v>0</v>
          </cell>
          <cell r="N825">
            <v>0</v>
          </cell>
          <cell r="O825">
            <v>1</v>
          </cell>
          <cell r="P825">
            <v>0</v>
          </cell>
          <cell r="Q825">
            <v>0</v>
          </cell>
          <cell r="R825">
            <v>0</v>
          </cell>
          <cell r="S825">
            <v>0</v>
          </cell>
          <cell r="T825">
            <v>0</v>
          </cell>
          <cell r="U825">
            <v>0</v>
          </cell>
          <cell r="V825">
            <v>1</v>
          </cell>
          <cell r="W825">
            <v>0</v>
          </cell>
          <cell r="X825">
            <v>0</v>
          </cell>
          <cell r="Y825">
            <v>0</v>
          </cell>
          <cell r="Z825">
            <v>0</v>
          </cell>
          <cell r="AA825">
            <v>0</v>
          </cell>
          <cell r="AB825">
            <v>0</v>
          </cell>
          <cell r="AC825">
            <v>0</v>
          </cell>
          <cell r="AD825">
            <v>0</v>
          </cell>
          <cell r="AE825">
            <v>0</v>
          </cell>
          <cell r="AF825">
            <v>0</v>
          </cell>
          <cell r="AG825">
            <v>0</v>
          </cell>
          <cell r="AH825">
            <v>0</v>
          </cell>
          <cell r="AI825">
            <v>0</v>
          </cell>
          <cell r="AJ825">
            <v>0</v>
          </cell>
          <cell r="AK825">
            <v>0</v>
          </cell>
          <cell r="AL825">
            <v>0</v>
          </cell>
          <cell r="AM825">
            <v>0</v>
          </cell>
          <cell r="AN825">
            <v>0</v>
          </cell>
          <cell r="AO825">
            <v>0</v>
          </cell>
          <cell r="AP825">
            <v>0</v>
          </cell>
          <cell r="AQ825">
            <v>1</v>
          </cell>
          <cell r="AR825">
            <v>17</v>
          </cell>
        </row>
        <row r="826">
          <cell r="E826">
            <v>5</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P826">
            <v>0</v>
          </cell>
          <cell r="AQ826">
            <v>1</v>
          </cell>
          <cell r="AR826">
            <v>6</v>
          </cell>
        </row>
        <row r="827">
          <cell r="E827">
            <v>202</v>
          </cell>
          <cell r="F827">
            <v>29</v>
          </cell>
          <cell r="G827">
            <v>21</v>
          </cell>
          <cell r="H827">
            <v>106</v>
          </cell>
          <cell r="I827">
            <v>1</v>
          </cell>
          <cell r="J827">
            <v>0</v>
          </cell>
          <cell r="K827">
            <v>594</v>
          </cell>
          <cell r="L827">
            <v>146</v>
          </cell>
          <cell r="M827">
            <v>9</v>
          </cell>
          <cell r="N827">
            <v>32</v>
          </cell>
          <cell r="O827">
            <v>361</v>
          </cell>
          <cell r="P827">
            <v>0</v>
          </cell>
          <cell r="Q827">
            <v>0</v>
          </cell>
          <cell r="R827">
            <v>9</v>
          </cell>
          <cell r="S827">
            <v>7</v>
          </cell>
          <cell r="T827">
            <v>0</v>
          </cell>
          <cell r="U827">
            <v>0</v>
          </cell>
          <cell r="V827">
            <v>4</v>
          </cell>
          <cell r="W827">
            <v>0</v>
          </cell>
          <cell r="X827">
            <v>0</v>
          </cell>
          <cell r="Y827">
            <v>0</v>
          </cell>
          <cell r="Z827">
            <v>0</v>
          </cell>
          <cell r="AA827">
            <v>0</v>
          </cell>
          <cell r="AB827">
            <v>0</v>
          </cell>
          <cell r="AC827">
            <v>0</v>
          </cell>
          <cell r="AD827">
            <v>28</v>
          </cell>
          <cell r="AE827">
            <v>2</v>
          </cell>
          <cell r="AF827">
            <v>0</v>
          </cell>
          <cell r="AG827">
            <v>10</v>
          </cell>
          <cell r="AH827">
            <v>49</v>
          </cell>
          <cell r="AI827">
            <v>6</v>
          </cell>
          <cell r="AJ827">
            <v>0</v>
          </cell>
          <cell r="AK827">
            <v>0</v>
          </cell>
          <cell r="AL827">
            <v>0</v>
          </cell>
          <cell r="AM827">
            <v>0</v>
          </cell>
          <cell r="AN827">
            <v>0</v>
          </cell>
          <cell r="AO827">
            <v>0</v>
          </cell>
          <cell r="AP827">
            <v>0</v>
          </cell>
          <cell r="AQ827">
            <v>7</v>
          </cell>
          <cell r="AR827">
            <v>1623</v>
          </cell>
        </row>
        <row r="828">
          <cell r="E828">
            <v>3</v>
          </cell>
          <cell r="F828">
            <v>3</v>
          </cell>
          <cell r="G828">
            <v>0</v>
          </cell>
          <cell r="H828">
            <v>0</v>
          </cell>
          <cell r="I828">
            <v>0</v>
          </cell>
          <cell r="J828">
            <v>0</v>
          </cell>
          <cell r="K828">
            <v>2</v>
          </cell>
          <cell r="L828">
            <v>0</v>
          </cell>
          <cell r="M828">
            <v>0</v>
          </cell>
          <cell r="N828">
            <v>0</v>
          </cell>
          <cell r="O828">
            <v>6</v>
          </cell>
          <cell r="P828">
            <v>0</v>
          </cell>
          <cell r="Q828">
            <v>0</v>
          </cell>
          <cell r="R828">
            <v>0</v>
          </cell>
          <cell r="S828">
            <v>1</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1</v>
          </cell>
          <cell r="AH828">
            <v>1</v>
          </cell>
          <cell r="AI828">
            <v>0</v>
          </cell>
          <cell r="AJ828">
            <v>0</v>
          </cell>
          <cell r="AK828">
            <v>0</v>
          </cell>
          <cell r="AL828">
            <v>0</v>
          </cell>
          <cell r="AM828">
            <v>0</v>
          </cell>
          <cell r="AN828">
            <v>0</v>
          </cell>
          <cell r="AO828">
            <v>0</v>
          </cell>
          <cell r="AP828">
            <v>0</v>
          </cell>
          <cell r="AQ828">
            <v>0</v>
          </cell>
          <cell r="AR828">
            <v>17</v>
          </cell>
        </row>
        <row r="829">
          <cell r="E829">
            <v>15</v>
          </cell>
          <cell r="F829">
            <v>2</v>
          </cell>
          <cell r="G829">
            <v>1</v>
          </cell>
          <cell r="H829">
            <v>0</v>
          </cell>
          <cell r="I829">
            <v>0</v>
          </cell>
          <cell r="J829">
            <v>0</v>
          </cell>
          <cell r="K829">
            <v>4</v>
          </cell>
          <cell r="L829">
            <v>0</v>
          </cell>
          <cell r="M829">
            <v>0</v>
          </cell>
          <cell r="N829">
            <v>0</v>
          </cell>
          <cell r="O829">
            <v>3</v>
          </cell>
          <cell r="P829">
            <v>0</v>
          </cell>
          <cell r="Q829">
            <v>0</v>
          </cell>
          <cell r="R829">
            <v>0</v>
          </cell>
          <cell r="S829">
            <v>6</v>
          </cell>
          <cell r="T829">
            <v>0</v>
          </cell>
          <cell r="U829">
            <v>0</v>
          </cell>
          <cell r="V829">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K829">
            <v>0</v>
          </cell>
          <cell r="AL829">
            <v>0</v>
          </cell>
          <cell r="AM829">
            <v>0</v>
          </cell>
          <cell r="AN829">
            <v>0</v>
          </cell>
          <cell r="AO829">
            <v>0</v>
          </cell>
          <cell r="AP829">
            <v>0</v>
          </cell>
          <cell r="AQ829">
            <v>5</v>
          </cell>
          <cell r="AR829">
            <v>36</v>
          </cell>
        </row>
        <row r="830">
          <cell r="E830">
            <v>39</v>
          </cell>
          <cell r="F830">
            <v>16</v>
          </cell>
          <cell r="G830">
            <v>1</v>
          </cell>
          <cell r="H830">
            <v>20</v>
          </cell>
          <cell r="I830">
            <v>0</v>
          </cell>
          <cell r="J830">
            <v>0</v>
          </cell>
          <cell r="K830">
            <v>38</v>
          </cell>
          <cell r="L830">
            <v>1</v>
          </cell>
          <cell r="M830">
            <v>0</v>
          </cell>
          <cell r="N830">
            <v>0</v>
          </cell>
          <cell r="O830">
            <v>9</v>
          </cell>
          <cell r="P830">
            <v>0</v>
          </cell>
          <cell r="Q830">
            <v>0</v>
          </cell>
          <cell r="R830">
            <v>1</v>
          </cell>
          <cell r="S830">
            <v>11</v>
          </cell>
          <cell r="T830">
            <v>0</v>
          </cell>
          <cell r="U830">
            <v>0</v>
          </cell>
          <cell r="V830">
            <v>6</v>
          </cell>
          <cell r="W830">
            <v>0</v>
          </cell>
          <cell r="X830">
            <v>0</v>
          </cell>
          <cell r="Y830">
            <v>0</v>
          </cell>
          <cell r="Z830">
            <v>0</v>
          </cell>
          <cell r="AA830">
            <v>0</v>
          </cell>
          <cell r="AB830">
            <v>0</v>
          </cell>
          <cell r="AC830">
            <v>0</v>
          </cell>
          <cell r="AD830">
            <v>0</v>
          </cell>
          <cell r="AE830">
            <v>0</v>
          </cell>
          <cell r="AF830">
            <v>0</v>
          </cell>
          <cell r="AG830">
            <v>2</v>
          </cell>
          <cell r="AH830">
            <v>0</v>
          </cell>
          <cell r="AI830">
            <v>0</v>
          </cell>
          <cell r="AJ830">
            <v>0</v>
          </cell>
          <cell r="AK830">
            <v>0</v>
          </cell>
          <cell r="AL830">
            <v>0</v>
          </cell>
          <cell r="AM830">
            <v>0</v>
          </cell>
          <cell r="AN830">
            <v>0</v>
          </cell>
          <cell r="AO830">
            <v>0</v>
          </cell>
          <cell r="AP830">
            <v>0</v>
          </cell>
          <cell r="AQ830">
            <v>0</v>
          </cell>
          <cell r="AR830">
            <v>144</v>
          </cell>
        </row>
        <row r="831">
          <cell r="E831">
            <v>30</v>
          </cell>
          <cell r="F831">
            <v>19</v>
          </cell>
          <cell r="G831">
            <v>7</v>
          </cell>
          <cell r="H831">
            <v>2</v>
          </cell>
          <cell r="I831">
            <v>0</v>
          </cell>
          <cell r="J831">
            <v>0</v>
          </cell>
          <cell r="K831">
            <v>0</v>
          </cell>
          <cell r="L831">
            <v>0</v>
          </cell>
          <cell r="M831">
            <v>0</v>
          </cell>
          <cell r="N831">
            <v>0</v>
          </cell>
          <cell r="O831">
            <v>1</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v>0</v>
          </cell>
          <cell r="AO831">
            <v>0</v>
          </cell>
          <cell r="AP831">
            <v>0</v>
          </cell>
          <cell r="AQ831">
            <v>1</v>
          </cell>
          <cell r="AR831">
            <v>60</v>
          </cell>
        </row>
        <row r="832">
          <cell r="E832">
            <v>23</v>
          </cell>
          <cell r="F832">
            <v>9</v>
          </cell>
          <cell r="G832">
            <v>6</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v>0</v>
          </cell>
          <cell r="AO832">
            <v>0</v>
          </cell>
          <cell r="AP832">
            <v>0</v>
          </cell>
          <cell r="AQ832">
            <v>3</v>
          </cell>
          <cell r="AR832">
            <v>41</v>
          </cell>
        </row>
        <row r="833">
          <cell r="E833">
            <v>6</v>
          </cell>
          <cell r="F833">
            <v>1</v>
          </cell>
          <cell r="G833">
            <v>0</v>
          </cell>
          <cell r="H833">
            <v>0</v>
          </cell>
          <cell r="I833">
            <v>0</v>
          </cell>
          <cell r="J833">
            <v>0</v>
          </cell>
          <cell r="K833">
            <v>5</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12</v>
          </cell>
        </row>
        <row r="834">
          <cell r="E834">
            <v>1</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1</v>
          </cell>
        </row>
        <row r="835">
          <cell r="E835">
            <v>3</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0</v>
          </cell>
          <cell r="AO835">
            <v>0</v>
          </cell>
          <cell r="AP835">
            <v>0</v>
          </cell>
          <cell r="AQ835">
            <v>0</v>
          </cell>
          <cell r="AR835">
            <v>3</v>
          </cell>
        </row>
        <row r="836">
          <cell r="E836">
            <v>3739</v>
          </cell>
          <cell r="F836">
            <v>939</v>
          </cell>
          <cell r="G836">
            <v>400</v>
          </cell>
          <cell r="H836">
            <v>1611</v>
          </cell>
          <cell r="I836">
            <v>22</v>
          </cell>
          <cell r="J836">
            <v>188</v>
          </cell>
          <cell r="K836">
            <v>8356</v>
          </cell>
          <cell r="L836">
            <v>1302</v>
          </cell>
          <cell r="M836">
            <v>78</v>
          </cell>
          <cell r="N836">
            <v>174</v>
          </cell>
          <cell r="O836">
            <v>1946</v>
          </cell>
          <cell r="P836">
            <v>303</v>
          </cell>
          <cell r="Q836">
            <v>591</v>
          </cell>
          <cell r="R836">
            <v>189</v>
          </cell>
          <cell r="S836">
            <v>585</v>
          </cell>
          <cell r="T836">
            <v>475</v>
          </cell>
          <cell r="U836">
            <v>8</v>
          </cell>
          <cell r="V836">
            <v>58</v>
          </cell>
          <cell r="W836">
            <v>54</v>
          </cell>
          <cell r="X836">
            <v>12</v>
          </cell>
          <cell r="Y836">
            <v>0</v>
          </cell>
          <cell r="Z836">
            <v>31</v>
          </cell>
          <cell r="AA836">
            <v>0</v>
          </cell>
          <cell r="AB836">
            <v>3</v>
          </cell>
          <cell r="AC836">
            <v>11</v>
          </cell>
          <cell r="AD836">
            <v>58</v>
          </cell>
          <cell r="AE836">
            <v>4</v>
          </cell>
          <cell r="AF836">
            <v>0</v>
          </cell>
          <cell r="AG836">
            <v>384</v>
          </cell>
          <cell r="AH836">
            <v>453</v>
          </cell>
          <cell r="AI836">
            <v>63</v>
          </cell>
          <cell r="AJ836">
            <v>129</v>
          </cell>
          <cell r="AK836">
            <v>140</v>
          </cell>
          <cell r="AL836">
            <v>9</v>
          </cell>
          <cell r="AM836">
            <v>0</v>
          </cell>
          <cell r="AN836">
            <v>0</v>
          </cell>
          <cell r="AO836">
            <v>0</v>
          </cell>
          <cell r="AP836">
            <v>0</v>
          </cell>
          <cell r="AQ836">
            <v>616</v>
          </cell>
          <cell r="AR836">
            <v>22931</v>
          </cell>
        </row>
        <row r="837">
          <cell r="E837">
            <v>291</v>
          </cell>
          <cell r="F837">
            <v>324</v>
          </cell>
          <cell r="G837">
            <v>50</v>
          </cell>
          <cell r="H837">
            <v>103</v>
          </cell>
          <cell r="I837">
            <v>12</v>
          </cell>
          <cell r="J837">
            <v>31</v>
          </cell>
          <cell r="K837">
            <v>312</v>
          </cell>
          <cell r="L837">
            <v>4870</v>
          </cell>
          <cell r="M837">
            <v>3</v>
          </cell>
          <cell r="N837">
            <v>11</v>
          </cell>
          <cell r="O837">
            <v>62</v>
          </cell>
          <cell r="P837">
            <v>15</v>
          </cell>
          <cell r="Q837">
            <v>59</v>
          </cell>
          <cell r="R837">
            <v>256</v>
          </cell>
          <cell r="S837">
            <v>170</v>
          </cell>
          <cell r="T837">
            <v>35</v>
          </cell>
          <cell r="U837">
            <v>5</v>
          </cell>
          <cell r="V837">
            <v>49</v>
          </cell>
          <cell r="W837">
            <v>7</v>
          </cell>
          <cell r="X837">
            <v>0</v>
          </cell>
          <cell r="Y837">
            <v>0</v>
          </cell>
          <cell r="Z837">
            <v>4</v>
          </cell>
          <cell r="AA837">
            <v>0</v>
          </cell>
          <cell r="AB837">
            <v>4</v>
          </cell>
          <cell r="AC837">
            <v>4</v>
          </cell>
          <cell r="AD837">
            <v>12</v>
          </cell>
          <cell r="AE837">
            <v>0</v>
          </cell>
          <cell r="AF837">
            <v>1</v>
          </cell>
          <cell r="AG837">
            <v>30</v>
          </cell>
          <cell r="AH837">
            <v>17</v>
          </cell>
          <cell r="AI837">
            <v>9</v>
          </cell>
          <cell r="AJ837">
            <v>33</v>
          </cell>
          <cell r="AK837">
            <v>26</v>
          </cell>
          <cell r="AL837">
            <v>5</v>
          </cell>
          <cell r="AM837">
            <v>0</v>
          </cell>
          <cell r="AN837">
            <v>0</v>
          </cell>
          <cell r="AO837">
            <v>0</v>
          </cell>
          <cell r="AP837">
            <v>0</v>
          </cell>
          <cell r="AQ837">
            <v>324</v>
          </cell>
          <cell r="AR837">
            <v>7134</v>
          </cell>
        </row>
        <row r="838">
          <cell r="E838">
            <v>7</v>
          </cell>
          <cell r="F838">
            <v>4</v>
          </cell>
          <cell r="G838">
            <v>0</v>
          </cell>
          <cell r="H838">
            <v>1</v>
          </cell>
          <cell r="I838">
            <v>0</v>
          </cell>
          <cell r="J838">
            <v>0</v>
          </cell>
          <cell r="K838">
            <v>3</v>
          </cell>
          <cell r="L838">
            <v>16</v>
          </cell>
          <cell r="M838">
            <v>0</v>
          </cell>
          <cell r="N838">
            <v>0</v>
          </cell>
          <cell r="O838">
            <v>0</v>
          </cell>
          <cell r="P838">
            <v>0</v>
          </cell>
          <cell r="Q838">
            <v>0</v>
          </cell>
          <cell r="R838">
            <v>1</v>
          </cell>
          <cell r="S838">
            <v>2</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v>0</v>
          </cell>
          <cell r="AO838">
            <v>0</v>
          </cell>
          <cell r="AP838">
            <v>0</v>
          </cell>
          <cell r="AQ838">
            <v>0</v>
          </cell>
          <cell r="AR838">
            <v>34</v>
          </cell>
        </row>
        <row r="839">
          <cell r="E839">
            <v>21</v>
          </cell>
          <cell r="F839">
            <v>0</v>
          </cell>
          <cell r="G839">
            <v>0</v>
          </cell>
          <cell r="H839">
            <v>0</v>
          </cell>
          <cell r="I839">
            <v>0</v>
          </cell>
          <cell r="J839">
            <v>0</v>
          </cell>
          <cell r="K839">
            <v>0</v>
          </cell>
          <cell r="L839">
            <v>4</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25</v>
          </cell>
        </row>
        <row r="840">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row>
        <row r="841">
          <cell r="E841">
            <v>0</v>
          </cell>
          <cell r="F841">
            <v>0</v>
          </cell>
          <cell r="G841">
            <v>0</v>
          </cell>
          <cell r="H841">
            <v>0</v>
          </cell>
          <cell r="I841">
            <v>0</v>
          </cell>
          <cell r="J841">
            <v>0</v>
          </cell>
          <cell r="K841">
            <v>2</v>
          </cell>
          <cell r="L841">
            <v>7</v>
          </cell>
          <cell r="M841">
            <v>0</v>
          </cell>
          <cell r="N841">
            <v>0</v>
          </cell>
          <cell r="O841">
            <v>0</v>
          </cell>
          <cell r="P841">
            <v>0</v>
          </cell>
          <cell r="Q841">
            <v>0</v>
          </cell>
          <cell r="R841">
            <v>1</v>
          </cell>
          <cell r="S841">
            <v>0</v>
          </cell>
          <cell r="T841">
            <v>1</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11</v>
          </cell>
        </row>
        <row r="842">
          <cell r="E842">
            <v>26</v>
          </cell>
          <cell r="F842">
            <v>2</v>
          </cell>
          <cell r="G842">
            <v>0</v>
          </cell>
          <cell r="H842">
            <v>2</v>
          </cell>
          <cell r="I842">
            <v>0</v>
          </cell>
          <cell r="J842">
            <v>0</v>
          </cell>
          <cell r="K842">
            <v>14</v>
          </cell>
          <cell r="L842">
            <v>107</v>
          </cell>
          <cell r="M842">
            <v>0</v>
          </cell>
          <cell r="N842">
            <v>0</v>
          </cell>
          <cell r="O842">
            <v>0</v>
          </cell>
          <cell r="P842">
            <v>2</v>
          </cell>
          <cell r="Q842">
            <v>0</v>
          </cell>
          <cell r="R842">
            <v>22</v>
          </cell>
          <cell r="S842">
            <v>20</v>
          </cell>
          <cell r="T842">
            <v>0</v>
          </cell>
          <cell r="U842">
            <v>0</v>
          </cell>
          <cell r="V842">
            <v>1</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1</v>
          </cell>
          <cell r="AK842">
            <v>3</v>
          </cell>
          <cell r="AL842">
            <v>0</v>
          </cell>
          <cell r="AM842">
            <v>0</v>
          </cell>
          <cell r="AN842">
            <v>0</v>
          </cell>
          <cell r="AO842">
            <v>0</v>
          </cell>
          <cell r="AP842">
            <v>0</v>
          </cell>
          <cell r="AQ842">
            <v>8</v>
          </cell>
          <cell r="AR842">
            <v>208</v>
          </cell>
        </row>
        <row r="843">
          <cell r="E843">
            <v>40</v>
          </cell>
          <cell r="F843">
            <v>2</v>
          </cell>
          <cell r="G843">
            <v>0</v>
          </cell>
          <cell r="H843">
            <v>0</v>
          </cell>
          <cell r="I843">
            <v>0</v>
          </cell>
          <cell r="J843">
            <v>0</v>
          </cell>
          <cell r="K843">
            <v>3</v>
          </cell>
          <cell r="L843">
            <v>5</v>
          </cell>
          <cell r="M843">
            <v>0</v>
          </cell>
          <cell r="N843">
            <v>0</v>
          </cell>
          <cell r="O843">
            <v>0</v>
          </cell>
          <cell r="P843">
            <v>0</v>
          </cell>
          <cell r="Q843">
            <v>0</v>
          </cell>
          <cell r="R843">
            <v>3</v>
          </cell>
          <cell r="S843">
            <v>2</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5</v>
          </cell>
          <cell r="AH843">
            <v>1</v>
          </cell>
          <cell r="AI843">
            <v>1</v>
          </cell>
          <cell r="AJ843">
            <v>0</v>
          </cell>
          <cell r="AK843">
            <v>0</v>
          </cell>
          <cell r="AL843">
            <v>0</v>
          </cell>
          <cell r="AM843">
            <v>0</v>
          </cell>
          <cell r="AN843">
            <v>0</v>
          </cell>
          <cell r="AO843">
            <v>0</v>
          </cell>
          <cell r="AP843">
            <v>0</v>
          </cell>
          <cell r="AQ843">
            <v>1</v>
          </cell>
          <cell r="AR843">
            <v>63</v>
          </cell>
        </row>
        <row r="844">
          <cell r="E844">
            <v>3</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P844">
            <v>0</v>
          </cell>
          <cell r="AQ844">
            <v>0</v>
          </cell>
          <cell r="AR844">
            <v>3</v>
          </cell>
        </row>
        <row r="845">
          <cell r="E845">
            <v>14</v>
          </cell>
          <cell r="F845">
            <v>0</v>
          </cell>
          <cell r="G845">
            <v>0</v>
          </cell>
          <cell r="H845">
            <v>6</v>
          </cell>
          <cell r="I845">
            <v>0</v>
          </cell>
          <cell r="J845">
            <v>2</v>
          </cell>
          <cell r="K845">
            <v>21</v>
          </cell>
          <cell r="L845">
            <v>111</v>
          </cell>
          <cell r="M845">
            <v>0</v>
          </cell>
          <cell r="N845">
            <v>0</v>
          </cell>
          <cell r="O845">
            <v>1</v>
          </cell>
          <cell r="P845">
            <v>0</v>
          </cell>
          <cell r="Q845">
            <v>0</v>
          </cell>
          <cell r="R845">
            <v>7</v>
          </cell>
          <cell r="S845">
            <v>0</v>
          </cell>
          <cell r="T845">
            <v>0</v>
          </cell>
          <cell r="U845">
            <v>0</v>
          </cell>
          <cell r="V845">
            <v>1</v>
          </cell>
          <cell r="W845">
            <v>0</v>
          </cell>
          <cell r="X845">
            <v>0</v>
          </cell>
          <cell r="Y845">
            <v>0</v>
          </cell>
          <cell r="Z845">
            <v>0</v>
          </cell>
          <cell r="AA845">
            <v>0</v>
          </cell>
          <cell r="AB845">
            <v>0</v>
          </cell>
          <cell r="AC845">
            <v>0</v>
          </cell>
          <cell r="AD845">
            <v>0</v>
          </cell>
          <cell r="AE845">
            <v>0</v>
          </cell>
          <cell r="AF845">
            <v>0</v>
          </cell>
          <cell r="AG845">
            <v>2</v>
          </cell>
          <cell r="AH845">
            <v>0</v>
          </cell>
          <cell r="AI845">
            <v>0</v>
          </cell>
          <cell r="AJ845">
            <v>0</v>
          </cell>
          <cell r="AK845">
            <v>1</v>
          </cell>
          <cell r="AL845">
            <v>0</v>
          </cell>
          <cell r="AM845">
            <v>0</v>
          </cell>
          <cell r="AN845">
            <v>0</v>
          </cell>
          <cell r="AO845">
            <v>0</v>
          </cell>
          <cell r="AP845">
            <v>0</v>
          </cell>
          <cell r="AQ845">
            <v>12</v>
          </cell>
          <cell r="AR845">
            <v>178</v>
          </cell>
        </row>
        <row r="846">
          <cell r="E846">
            <v>5</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5</v>
          </cell>
        </row>
        <row r="847">
          <cell r="E847">
            <v>11</v>
          </cell>
          <cell r="F847">
            <v>0</v>
          </cell>
          <cell r="G847">
            <v>0</v>
          </cell>
          <cell r="H847">
            <v>0</v>
          </cell>
          <cell r="I847">
            <v>0</v>
          </cell>
          <cell r="J847">
            <v>0</v>
          </cell>
          <cell r="K847">
            <v>1</v>
          </cell>
          <cell r="L847">
            <v>0</v>
          </cell>
          <cell r="M847">
            <v>0</v>
          </cell>
          <cell r="N847">
            <v>0</v>
          </cell>
          <cell r="O847">
            <v>0</v>
          </cell>
          <cell r="P847">
            <v>0</v>
          </cell>
          <cell r="Q847">
            <v>0</v>
          </cell>
          <cell r="R847">
            <v>1</v>
          </cell>
          <cell r="S847">
            <v>0</v>
          </cell>
          <cell r="T847">
            <v>0</v>
          </cell>
          <cell r="U847">
            <v>0</v>
          </cell>
          <cell r="V847">
            <v>1</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0</v>
          </cell>
          <cell r="AP847">
            <v>0</v>
          </cell>
          <cell r="AQ847">
            <v>0</v>
          </cell>
          <cell r="AR847">
            <v>14</v>
          </cell>
        </row>
        <row r="848">
          <cell r="E848">
            <v>1</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1</v>
          </cell>
        </row>
        <row r="849">
          <cell r="E849">
            <v>2</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2</v>
          </cell>
        </row>
        <row r="850">
          <cell r="E850">
            <v>13</v>
          </cell>
          <cell r="F850">
            <v>3</v>
          </cell>
          <cell r="G850">
            <v>0</v>
          </cell>
          <cell r="H850">
            <v>1</v>
          </cell>
          <cell r="I850">
            <v>0</v>
          </cell>
          <cell r="J850">
            <v>2</v>
          </cell>
          <cell r="K850">
            <v>10</v>
          </cell>
          <cell r="L850">
            <v>16</v>
          </cell>
          <cell r="M850">
            <v>0</v>
          </cell>
          <cell r="N850">
            <v>0</v>
          </cell>
          <cell r="O850">
            <v>3</v>
          </cell>
          <cell r="P850">
            <v>1</v>
          </cell>
          <cell r="Q850">
            <v>0</v>
          </cell>
          <cell r="R850">
            <v>1</v>
          </cell>
          <cell r="S850">
            <v>0</v>
          </cell>
          <cell r="T850">
            <v>0</v>
          </cell>
          <cell r="U850">
            <v>0</v>
          </cell>
          <cell r="V850">
            <v>3</v>
          </cell>
          <cell r="W850">
            <v>0</v>
          </cell>
          <cell r="X850">
            <v>0</v>
          </cell>
          <cell r="Y850">
            <v>0</v>
          </cell>
          <cell r="Z850">
            <v>0</v>
          </cell>
          <cell r="AA850">
            <v>0</v>
          </cell>
          <cell r="AB850">
            <v>0</v>
          </cell>
          <cell r="AC850">
            <v>0</v>
          </cell>
          <cell r="AD850">
            <v>0</v>
          </cell>
          <cell r="AE850">
            <v>0</v>
          </cell>
          <cell r="AF850">
            <v>0</v>
          </cell>
          <cell r="AG850">
            <v>0</v>
          </cell>
          <cell r="AH850">
            <v>1</v>
          </cell>
          <cell r="AI850">
            <v>0</v>
          </cell>
          <cell r="AJ850">
            <v>0</v>
          </cell>
          <cell r="AK850">
            <v>0</v>
          </cell>
          <cell r="AL850">
            <v>0</v>
          </cell>
          <cell r="AM850">
            <v>0</v>
          </cell>
          <cell r="AN850">
            <v>0</v>
          </cell>
          <cell r="AO850">
            <v>0</v>
          </cell>
          <cell r="AP850">
            <v>0</v>
          </cell>
          <cell r="AQ850">
            <v>1</v>
          </cell>
          <cell r="AR850">
            <v>55</v>
          </cell>
        </row>
        <row r="851">
          <cell r="E851">
            <v>12</v>
          </cell>
          <cell r="F851">
            <v>1</v>
          </cell>
          <cell r="G851">
            <v>0</v>
          </cell>
          <cell r="H851">
            <v>0</v>
          </cell>
          <cell r="I851">
            <v>0</v>
          </cell>
          <cell r="J851">
            <v>0</v>
          </cell>
          <cell r="K851">
            <v>0</v>
          </cell>
          <cell r="L851">
            <v>1</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1</v>
          </cell>
          <cell r="AI851">
            <v>1</v>
          </cell>
          <cell r="AJ851">
            <v>2</v>
          </cell>
          <cell r="AK851">
            <v>0</v>
          </cell>
          <cell r="AL851">
            <v>0</v>
          </cell>
          <cell r="AM851">
            <v>0</v>
          </cell>
          <cell r="AN851">
            <v>0</v>
          </cell>
          <cell r="AO851">
            <v>0</v>
          </cell>
          <cell r="AP851">
            <v>0</v>
          </cell>
          <cell r="AQ851">
            <v>0</v>
          </cell>
          <cell r="AR851">
            <v>18</v>
          </cell>
        </row>
        <row r="852">
          <cell r="E852">
            <v>31</v>
          </cell>
          <cell r="F852">
            <v>5</v>
          </cell>
          <cell r="G852">
            <v>0</v>
          </cell>
          <cell r="H852">
            <v>1</v>
          </cell>
          <cell r="I852">
            <v>0</v>
          </cell>
          <cell r="J852">
            <v>0</v>
          </cell>
          <cell r="K852">
            <v>0</v>
          </cell>
          <cell r="L852">
            <v>2</v>
          </cell>
          <cell r="M852">
            <v>0</v>
          </cell>
          <cell r="N852">
            <v>0</v>
          </cell>
          <cell r="O852">
            <v>0</v>
          </cell>
          <cell r="P852">
            <v>0</v>
          </cell>
          <cell r="Q852">
            <v>0</v>
          </cell>
          <cell r="R852">
            <v>0</v>
          </cell>
          <cell r="S852">
            <v>1</v>
          </cell>
          <cell r="T852">
            <v>1</v>
          </cell>
          <cell r="U852">
            <v>0</v>
          </cell>
          <cell r="V852">
            <v>0</v>
          </cell>
          <cell r="W852">
            <v>0</v>
          </cell>
          <cell r="X852">
            <v>0</v>
          </cell>
          <cell r="Y852">
            <v>0</v>
          </cell>
          <cell r="Z852">
            <v>0</v>
          </cell>
          <cell r="AA852">
            <v>0</v>
          </cell>
          <cell r="AB852">
            <v>0</v>
          </cell>
          <cell r="AC852">
            <v>1</v>
          </cell>
          <cell r="AD852">
            <v>0</v>
          </cell>
          <cell r="AE852">
            <v>0</v>
          </cell>
          <cell r="AF852">
            <v>0</v>
          </cell>
          <cell r="AG852">
            <v>1</v>
          </cell>
          <cell r="AH852">
            <v>0</v>
          </cell>
          <cell r="AI852">
            <v>0</v>
          </cell>
          <cell r="AJ852">
            <v>0</v>
          </cell>
          <cell r="AK852">
            <v>0</v>
          </cell>
          <cell r="AL852">
            <v>0</v>
          </cell>
          <cell r="AM852">
            <v>0</v>
          </cell>
          <cell r="AN852">
            <v>0</v>
          </cell>
          <cell r="AO852">
            <v>0</v>
          </cell>
          <cell r="AP852">
            <v>0</v>
          </cell>
          <cell r="AQ852">
            <v>2</v>
          </cell>
          <cell r="AR852">
            <v>45</v>
          </cell>
        </row>
        <row r="853">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1</v>
          </cell>
          <cell r="T853">
            <v>0</v>
          </cell>
          <cell r="U853">
            <v>0</v>
          </cell>
          <cell r="V853">
            <v>0</v>
          </cell>
          <cell r="W853">
            <v>0</v>
          </cell>
          <cell r="X853">
            <v>0</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v>0</v>
          </cell>
          <cell r="AO853">
            <v>0</v>
          </cell>
          <cell r="AP853">
            <v>0</v>
          </cell>
          <cell r="AQ853">
            <v>1</v>
          </cell>
          <cell r="AR853">
            <v>2</v>
          </cell>
        </row>
        <row r="854">
          <cell r="E854">
            <v>7</v>
          </cell>
          <cell r="F854">
            <v>4</v>
          </cell>
          <cell r="G854">
            <v>0</v>
          </cell>
          <cell r="H854">
            <v>0</v>
          </cell>
          <cell r="I854">
            <v>0</v>
          </cell>
          <cell r="J854">
            <v>0</v>
          </cell>
          <cell r="K854">
            <v>1</v>
          </cell>
          <cell r="L854">
            <v>34</v>
          </cell>
          <cell r="M854">
            <v>0</v>
          </cell>
          <cell r="N854">
            <v>0</v>
          </cell>
          <cell r="O854">
            <v>0</v>
          </cell>
          <cell r="P854">
            <v>1</v>
          </cell>
          <cell r="Q854">
            <v>0</v>
          </cell>
          <cell r="R854">
            <v>2</v>
          </cell>
          <cell r="S854">
            <v>10</v>
          </cell>
          <cell r="T854">
            <v>0</v>
          </cell>
          <cell r="U854">
            <v>0</v>
          </cell>
          <cell r="V854">
            <v>0</v>
          </cell>
          <cell r="W854">
            <v>4</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P854">
            <v>0</v>
          </cell>
          <cell r="AQ854">
            <v>4</v>
          </cell>
          <cell r="AR854">
            <v>67</v>
          </cell>
        </row>
        <row r="855">
          <cell r="E855">
            <v>2</v>
          </cell>
          <cell r="F855">
            <v>2</v>
          </cell>
          <cell r="G855">
            <v>0</v>
          </cell>
          <cell r="H855">
            <v>1</v>
          </cell>
          <cell r="I855">
            <v>0</v>
          </cell>
          <cell r="J855">
            <v>0</v>
          </cell>
          <cell r="K855">
            <v>0</v>
          </cell>
          <cell r="L855">
            <v>18</v>
          </cell>
          <cell r="M855">
            <v>0</v>
          </cell>
          <cell r="N855">
            <v>1</v>
          </cell>
          <cell r="O855">
            <v>0</v>
          </cell>
          <cell r="P855">
            <v>0</v>
          </cell>
          <cell r="Q855">
            <v>0</v>
          </cell>
          <cell r="R855">
            <v>2</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0</v>
          </cell>
          <cell r="AI855">
            <v>0</v>
          </cell>
          <cell r="AJ855">
            <v>0</v>
          </cell>
          <cell r="AK855">
            <v>0</v>
          </cell>
          <cell r="AL855">
            <v>0</v>
          </cell>
          <cell r="AM855">
            <v>0</v>
          </cell>
          <cell r="AN855">
            <v>0</v>
          </cell>
          <cell r="AO855">
            <v>0</v>
          </cell>
          <cell r="AP855">
            <v>0</v>
          </cell>
          <cell r="AQ855">
            <v>0</v>
          </cell>
          <cell r="AR855">
            <v>26</v>
          </cell>
        </row>
        <row r="856">
          <cell r="E856">
            <v>2</v>
          </cell>
          <cell r="F856">
            <v>0</v>
          </cell>
          <cell r="G856">
            <v>0</v>
          </cell>
          <cell r="H856">
            <v>0</v>
          </cell>
          <cell r="I856">
            <v>0</v>
          </cell>
          <cell r="J856">
            <v>0</v>
          </cell>
          <cell r="K856">
            <v>0</v>
          </cell>
          <cell r="L856">
            <v>5</v>
          </cell>
          <cell r="M856">
            <v>0</v>
          </cell>
          <cell r="N856">
            <v>0</v>
          </cell>
          <cell r="O856">
            <v>0</v>
          </cell>
          <cell r="P856">
            <v>0</v>
          </cell>
          <cell r="Q856">
            <v>0</v>
          </cell>
          <cell r="R856">
            <v>0</v>
          </cell>
          <cell r="S856">
            <v>2</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cell r="AH856">
            <v>0</v>
          </cell>
          <cell r="AI856">
            <v>0</v>
          </cell>
          <cell r="AJ856">
            <v>0</v>
          </cell>
          <cell r="AK856">
            <v>0</v>
          </cell>
          <cell r="AL856">
            <v>0</v>
          </cell>
          <cell r="AM856">
            <v>0</v>
          </cell>
          <cell r="AN856">
            <v>0</v>
          </cell>
          <cell r="AO856">
            <v>0</v>
          </cell>
          <cell r="AP856">
            <v>0</v>
          </cell>
          <cell r="AQ856">
            <v>0</v>
          </cell>
          <cell r="AR856">
            <v>9</v>
          </cell>
        </row>
        <row r="857">
          <cell r="E857">
            <v>42</v>
          </cell>
          <cell r="F857">
            <v>8</v>
          </cell>
          <cell r="G857">
            <v>1</v>
          </cell>
          <cell r="H857">
            <v>1</v>
          </cell>
          <cell r="I857">
            <v>0</v>
          </cell>
          <cell r="J857">
            <v>0</v>
          </cell>
          <cell r="K857">
            <v>7</v>
          </cell>
          <cell r="L857">
            <v>125</v>
          </cell>
          <cell r="M857">
            <v>0</v>
          </cell>
          <cell r="N857">
            <v>0</v>
          </cell>
          <cell r="O857">
            <v>1</v>
          </cell>
          <cell r="P857">
            <v>0</v>
          </cell>
          <cell r="Q857">
            <v>0</v>
          </cell>
          <cell r="R857">
            <v>2</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4</v>
          </cell>
          <cell r="AR857">
            <v>191</v>
          </cell>
        </row>
        <row r="858">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P858">
            <v>0</v>
          </cell>
          <cell r="AQ858">
            <v>0</v>
          </cell>
          <cell r="AR858">
            <v>0</v>
          </cell>
        </row>
        <row r="859">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1</v>
          </cell>
          <cell r="T859">
            <v>0</v>
          </cell>
          <cell r="U859">
            <v>0</v>
          </cell>
          <cell r="V859">
            <v>0</v>
          </cell>
          <cell r="W859">
            <v>26</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0</v>
          </cell>
          <cell r="AO859">
            <v>0</v>
          </cell>
          <cell r="AP859">
            <v>0</v>
          </cell>
          <cell r="AQ859">
            <v>0</v>
          </cell>
          <cell r="AR859">
            <v>27</v>
          </cell>
        </row>
        <row r="860">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12</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0</v>
          </cell>
          <cell r="AO860">
            <v>0</v>
          </cell>
          <cell r="AP860">
            <v>0</v>
          </cell>
          <cell r="AQ860">
            <v>0</v>
          </cell>
          <cell r="AR860">
            <v>12</v>
          </cell>
        </row>
        <row r="861">
          <cell r="E861">
            <v>20</v>
          </cell>
          <cell r="F861">
            <v>1</v>
          </cell>
          <cell r="G861">
            <v>2</v>
          </cell>
          <cell r="H861">
            <v>0</v>
          </cell>
          <cell r="I861">
            <v>0</v>
          </cell>
          <cell r="J861">
            <v>0</v>
          </cell>
          <cell r="K861">
            <v>0</v>
          </cell>
          <cell r="L861">
            <v>1</v>
          </cell>
          <cell r="M861">
            <v>0</v>
          </cell>
          <cell r="N861">
            <v>0</v>
          </cell>
          <cell r="O861">
            <v>0</v>
          </cell>
          <cell r="P861">
            <v>0</v>
          </cell>
          <cell r="Q861">
            <v>0</v>
          </cell>
          <cell r="R861">
            <v>0</v>
          </cell>
          <cell r="S861">
            <v>1</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1</v>
          </cell>
          <cell r="AH861">
            <v>0</v>
          </cell>
          <cell r="AI861">
            <v>0</v>
          </cell>
          <cell r="AJ861">
            <v>0</v>
          </cell>
          <cell r="AK861">
            <v>0</v>
          </cell>
          <cell r="AL861">
            <v>0</v>
          </cell>
          <cell r="AM861">
            <v>0</v>
          </cell>
          <cell r="AN861">
            <v>0</v>
          </cell>
          <cell r="AO861">
            <v>0</v>
          </cell>
          <cell r="AP861">
            <v>0</v>
          </cell>
          <cell r="AQ861">
            <v>5</v>
          </cell>
          <cell r="AR861">
            <v>31</v>
          </cell>
        </row>
        <row r="862">
          <cell r="E862">
            <v>3</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cell r="AF862">
            <v>0</v>
          </cell>
          <cell r="AG862">
            <v>0</v>
          </cell>
          <cell r="AH862">
            <v>0</v>
          </cell>
          <cell r="AI862">
            <v>0</v>
          </cell>
          <cell r="AJ862">
            <v>0</v>
          </cell>
          <cell r="AK862">
            <v>0</v>
          </cell>
          <cell r="AL862">
            <v>0</v>
          </cell>
          <cell r="AM862">
            <v>0</v>
          </cell>
          <cell r="AN862">
            <v>0</v>
          </cell>
          <cell r="AO862">
            <v>0</v>
          </cell>
          <cell r="AP862">
            <v>0</v>
          </cell>
          <cell r="AQ862">
            <v>0</v>
          </cell>
          <cell r="AR862">
            <v>3</v>
          </cell>
        </row>
        <row r="863">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cell r="AF863">
            <v>0</v>
          </cell>
          <cell r="AG863">
            <v>0</v>
          </cell>
          <cell r="AH863">
            <v>0</v>
          </cell>
          <cell r="AI863">
            <v>0</v>
          </cell>
          <cell r="AJ863">
            <v>0</v>
          </cell>
          <cell r="AK863">
            <v>0</v>
          </cell>
          <cell r="AL863">
            <v>0</v>
          </cell>
          <cell r="AM863">
            <v>0</v>
          </cell>
          <cell r="AN863">
            <v>0</v>
          </cell>
          <cell r="AO863">
            <v>0</v>
          </cell>
          <cell r="AP863">
            <v>0</v>
          </cell>
          <cell r="AQ863">
            <v>0</v>
          </cell>
          <cell r="AR863">
            <v>0</v>
          </cell>
        </row>
        <row r="864">
          <cell r="E864">
            <v>2</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1</v>
          </cell>
          <cell r="AK864">
            <v>0</v>
          </cell>
          <cell r="AL864">
            <v>0</v>
          </cell>
          <cell r="AM864">
            <v>0</v>
          </cell>
          <cell r="AN864">
            <v>0</v>
          </cell>
          <cell r="AO864">
            <v>0</v>
          </cell>
          <cell r="AP864">
            <v>0</v>
          </cell>
          <cell r="AQ864">
            <v>0</v>
          </cell>
          <cell r="AR864">
            <v>3</v>
          </cell>
        </row>
        <row r="865">
          <cell r="E865">
            <v>1</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cell r="AF865">
            <v>0</v>
          </cell>
          <cell r="AG865">
            <v>0</v>
          </cell>
          <cell r="AH865">
            <v>0</v>
          </cell>
          <cell r="AI865">
            <v>0</v>
          </cell>
          <cell r="AJ865">
            <v>0</v>
          </cell>
          <cell r="AK865">
            <v>0</v>
          </cell>
          <cell r="AL865">
            <v>0</v>
          </cell>
          <cell r="AM865">
            <v>0</v>
          </cell>
          <cell r="AN865">
            <v>0</v>
          </cell>
          <cell r="AO865">
            <v>0</v>
          </cell>
          <cell r="AP865">
            <v>0</v>
          </cell>
          <cell r="AQ865">
            <v>5</v>
          </cell>
          <cell r="AR865">
            <v>6</v>
          </cell>
        </row>
        <row r="866">
          <cell r="E866">
            <v>12</v>
          </cell>
          <cell r="F866">
            <v>15</v>
          </cell>
          <cell r="G866">
            <v>1</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0</v>
          </cell>
          <cell r="AE866">
            <v>0</v>
          </cell>
          <cell r="AF866">
            <v>0</v>
          </cell>
          <cell r="AG866">
            <v>2</v>
          </cell>
          <cell r="AH866">
            <v>0</v>
          </cell>
          <cell r="AI866">
            <v>0</v>
          </cell>
          <cell r="AJ866">
            <v>0</v>
          </cell>
          <cell r="AK866">
            <v>0</v>
          </cell>
          <cell r="AL866">
            <v>0</v>
          </cell>
          <cell r="AM866">
            <v>0</v>
          </cell>
          <cell r="AN866">
            <v>0</v>
          </cell>
          <cell r="AO866">
            <v>0</v>
          </cell>
          <cell r="AP866">
            <v>0</v>
          </cell>
          <cell r="AQ866">
            <v>1</v>
          </cell>
          <cell r="AR866">
            <v>31</v>
          </cell>
        </row>
        <row r="867">
          <cell r="E867">
            <v>36</v>
          </cell>
          <cell r="F867">
            <v>70</v>
          </cell>
          <cell r="G867">
            <v>32</v>
          </cell>
          <cell r="H867">
            <v>8</v>
          </cell>
          <cell r="I867">
            <v>0</v>
          </cell>
          <cell r="J867">
            <v>0</v>
          </cell>
          <cell r="K867">
            <v>0</v>
          </cell>
          <cell r="L867">
            <v>0</v>
          </cell>
          <cell r="M867">
            <v>0</v>
          </cell>
          <cell r="N867">
            <v>0</v>
          </cell>
          <cell r="O867">
            <v>4</v>
          </cell>
          <cell r="P867">
            <v>0</v>
          </cell>
          <cell r="Q867">
            <v>0</v>
          </cell>
          <cell r="R867">
            <v>1</v>
          </cell>
          <cell r="S867">
            <v>0</v>
          </cell>
          <cell r="T867">
            <v>0</v>
          </cell>
          <cell r="U867">
            <v>0</v>
          </cell>
          <cell r="V867">
            <v>0</v>
          </cell>
          <cell r="W867">
            <v>0</v>
          </cell>
          <cell r="X867">
            <v>0</v>
          </cell>
          <cell r="Y867">
            <v>0</v>
          </cell>
          <cell r="Z867">
            <v>0</v>
          </cell>
          <cell r="AA867">
            <v>0</v>
          </cell>
          <cell r="AB867">
            <v>0</v>
          </cell>
          <cell r="AC867">
            <v>0</v>
          </cell>
          <cell r="AD867">
            <v>0</v>
          </cell>
          <cell r="AE867">
            <v>0</v>
          </cell>
          <cell r="AF867">
            <v>0</v>
          </cell>
          <cell r="AG867">
            <v>2</v>
          </cell>
          <cell r="AH867">
            <v>0</v>
          </cell>
          <cell r="AI867">
            <v>0</v>
          </cell>
          <cell r="AJ867">
            <v>4</v>
          </cell>
          <cell r="AK867">
            <v>2</v>
          </cell>
          <cell r="AL867">
            <v>0</v>
          </cell>
          <cell r="AM867">
            <v>0</v>
          </cell>
          <cell r="AN867">
            <v>0</v>
          </cell>
          <cell r="AO867">
            <v>0</v>
          </cell>
          <cell r="AP867">
            <v>0</v>
          </cell>
          <cell r="AQ867">
            <v>1</v>
          </cell>
          <cell r="AR867">
            <v>160</v>
          </cell>
        </row>
        <row r="868">
          <cell r="E868">
            <v>25</v>
          </cell>
          <cell r="F868">
            <v>1</v>
          </cell>
          <cell r="G868">
            <v>6</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0</v>
          </cell>
          <cell r="AD868">
            <v>0</v>
          </cell>
          <cell r="AE868">
            <v>0</v>
          </cell>
          <cell r="AF868">
            <v>0</v>
          </cell>
          <cell r="AG868">
            <v>3</v>
          </cell>
          <cell r="AH868">
            <v>0</v>
          </cell>
          <cell r="AI868">
            <v>0</v>
          </cell>
          <cell r="AJ868">
            <v>0</v>
          </cell>
          <cell r="AK868">
            <v>0</v>
          </cell>
          <cell r="AL868">
            <v>0</v>
          </cell>
          <cell r="AM868">
            <v>0</v>
          </cell>
          <cell r="AN868">
            <v>0</v>
          </cell>
          <cell r="AO868">
            <v>0</v>
          </cell>
          <cell r="AP868">
            <v>0</v>
          </cell>
          <cell r="AQ868">
            <v>0</v>
          </cell>
          <cell r="AR868">
            <v>35</v>
          </cell>
        </row>
        <row r="869">
          <cell r="E869">
            <v>3</v>
          </cell>
          <cell r="F869">
            <v>2</v>
          </cell>
          <cell r="G869">
            <v>1</v>
          </cell>
          <cell r="H869">
            <v>1</v>
          </cell>
          <cell r="I869">
            <v>0</v>
          </cell>
          <cell r="J869">
            <v>0</v>
          </cell>
          <cell r="K869">
            <v>2</v>
          </cell>
          <cell r="L869">
            <v>11</v>
          </cell>
          <cell r="M869">
            <v>0</v>
          </cell>
          <cell r="N869">
            <v>0</v>
          </cell>
          <cell r="O869">
            <v>0</v>
          </cell>
          <cell r="P869">
            <v>0</v>
          </cell>
          <cell r="Q869">
            <v>0</v>
          </cell>
          <cell r="R869">
            <v>2</v>
          </cell>
          <cell r="S869">
            <v>1</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2</v>
          </cell>
          <cell r="AI869">
            <v>0</v>
          </cell>
          <cell r="AJ869">
            <v>0</v>
          </cell>
          <cell r="AK869">
            <v>0</v>
          </cell>
          <cell r="AL869">
            <v>0</v>
          </cell>
          <cell r="AM869">
            <v>0</v>
          </cell>
          <cell r="AN869">
            <v>0</v>
          </cell>
          <cell r="AO869">
            <v>0</v>
          </cell>
          <cell r="AP869">
            <v>0</v>
          </cell>
          <cell r="AQ869">
            <v>0</v>
          </cell>
          <cell r="AR869">
            <v>25</v>
          </cell>
        </row>
        <row r="870">
          <cell r="E870">
            <v>21</v>
          </cell>
          <cell r="F870">
            <v>15</v>
          </cell>
          <cell r="G870">
            <v>5</v>
          </cell>
          <cell r="H870">
            <v>23</v>
          </cell>
          <cell r="I870">
            <v>0</v>
          </cell>
          <cell r="J870">
            <v>0</v>
          </cell>
          <cell r="K870">
            <v>22</v>
          </cell>
          <cell r="L870">
            <v>260</v>
          </cell>
          <cell r="M870">
            <v>0</v>
          </cell>
          <cell r="N870">
            <v>1</v>
          </cell>
          <cell r="O870">
            <v>3</v>
          </cell>
          <cell r="P870">
            <v>0</v>
          </cell>
          <cell r="Q870">
            <v>0</v>
          </cell>
          <cell r="R870">
            <v>36</v>
          </cell>
          <cell r="S870">
            <v>4</v>
          </cell>
          <cell r="T870">
            <v>0</v>
          </cell>
          <cell r="U870">
            <v>0</v>
          </cell>
          <cell r="V870">
            <v>3</v>
          </cell>
          <cell r="W870">
            <v>0</v>
          </cell>
          <cell r="X870">
            <v>0</v>
          </cell>
          <cell r="Y870">
            <v>0</v>
          </cell>
          <cell r="Z870">
            <v>0</v>
          </cell>
          <cell r="AA870">
            <v>0</v>
          </cell>
          <cell r="AB870">
            <v>0</v>
          </cell>
          <cell r="AC870">
            <v>0</v>
          </cell>
          <cell r="AD870">
            <v>0</v>
          </cell>
          <cell r="AE870">
            <v>0</v>
          </cell>
          <cell r="AF870">
            <v>0</v>
          </cell>
          <cell r="AG870">
            <v>1</v>
          </cell>
          <cell r="AH870">
            <v>1</v>
          </cell>
          <cell r="AI870">
            <v>3</v>
          </cell>
          <cell r="AJ870">
            <v>0</v>
          </cell>
          <cell r="AK870">
            <v>0</v>
          </cell>
          <cell r="AL870">
            <v>0</v>
          </cell>
          <cell r="AM870">
            <v>0</v>
          </cell>
          <cell r="AN870">
            <v>0</v>
          </cell>
          <cell r="AO870">
            <v>0</v>
          </cell>
          <cell r="AP870">
            <v>0</v>
          </cell>
          <cell r="AQ870">
            <v>8</v>
          </cell>
          <cell r="AR870">
            <v>406</v>
          </cell>
        </row>
        <row r="871">
          <cell r="E871">
            <v>1</v>
          </cell>
          <cell r="F871">
            <v>1</v>
          </cell>
          <cell r="G871">
            <v>1</v>
          </cell>
          <cell r="H871">
            <v>3</v>
          </cell>
          <cell r="I871">
            <v>0</v>
          </cell>
          <cell r="J871">
            <v>0</v>
          </cell>
          <cell r="K871">
            <v>0</v>
          </cell>
          <cell r="L871">
            <v>86</v>
          </cell>
          <cell r="M871">
            <v>0</v>
          </cell>
          <cell r="N871">
            <v>0</v>
          </cell>
          <cell r="O871">
            <v>0</v>
          </cell>
          <cell r="P871">
            <v>0</v>
          </cell>
          <cell r="Q871">
            <v>0</v>
          </cell>
          <cell r="R871">
            <v>5</v>
          </cell>
          <cell r="S871">
            <v>0</v>
          </cell>
          <cell r="T871">
            <v>0</v>
          </cell>
          <cell r="U871">
            <v>0</v>
          </cell>
          <cell r="V871">
            <v>0</v>
          </cell>
          <cell r="W871">
            <v>0</v>
          </cell>
          <cell r="X871">
            <v>0</v>
          </cell>
          <cell r="Y871">
            <v>0</v>
          </cell>
          <cell r="Z871">
            <v>0</v>
          </cell>
          <cell r="AA871">
            <v>0</v>
          </cell>
          <cell r="AB871">
            <v>0</v>
          </cell>
          <cell r="AC871">
            <v>0</v>
          </cell>
          <cell r="AD871">
            <v>0</v>
          </cell>
          <cell r="AE871">
            <v>0</v>
          </cell>
          <cell r="AF871">
            <v>0</v>
          </cell>
          <cell r="AG871">
            <v>0</v>
          </cell>
          <cell r="AH871">
            <v>0</v>
          </cell>
          <cell r="AI871">
            <v>0</v>
          </cell>
          <cell r="AJ871">
            <v>0</v>
          </cell>
          <cell r="AK871">
            <v>0</v>
          </cell>
          <cell r="AL871">
            <v>0</v>
          </cell>
          <cell r="AM871">
            <v>0</v>
          </cell>
          <cell r="AN871">
            <v>0</v>
          </cell>
          <cell r="AO871">
            <v>0</v>
          </cell>
          <cell r="AP871">
            <v>0</v>
          </cell>
          <cell r="AQ871">
            <v>1</v>
          </cell>
          <cell r="AR871">
            <v>98</v>
          </cell>
        </row>
        <row r="872">
          <cell r="E872">
            <v>28</v>
          </cell>
          <cell r="F872">
            <v>8</v>
          </cell>
          <cell r="G872">
            <v>2</v>
          </cell>
          <cell r="H872">
            <v>3</v>
          </cell>
          <cell r="I872">
            <v>0</v>
          </cell>
          <cell r="J872">
            <v>0</v>
          </cell>
          <cell r="K872">
            <v>0</v>
          </cell>
          <cell r="L872">
            <v>47</v>
          </cell>
          <cell r="M872">
            <v>0</v>
          </cell>
          <cell r="N872">
            <v>0</v>
          </cell>
          <cell r="O872">
            <v>0</v>
          </cell>
          <cell r="P872">
            <v>1</v>
          </cell>
          <cell r="Q872">
            <v>0</v>
          </cell>
          <cell r="R872">
            <v>3</v>
          </cell>
          <cell r="S872">
            <v>3</v>
          </cell>
          <cell r="T872">
            <v>0</v>
          </cell>
          <cell r="U872">
            <v>0</v>
          </cell>
          <cell r="V872">
            <v>0</v>
          </cell>
          <cell r="W872">
            <v>0</v>
          </cell>
          <cell r="X872">
            <v>0</v>
          </cell>
          <cell r="Y872">
            <v>0</v>
          </cell>
          <cell r="Z872">
            <v>0</v>
          </cell>
          <cell r="AA872">
            <v>0</v>
          </cell>
          <cell r="AB872">
            <v>0</v>
          </cell>
          <cell r="AC872">
            <v>1</v>
          </cell>
          <cell r="AD872">
            <v>0</v>
          </cell>
          <cell r="AE872">
            <v>0</v>
          </cell>
          <cell r="AF872">
            <v>0</v>
          </cell>
          <cell r="AG872">
            <v>0</v>
          </cell>
          <cell r="AH872">
            <v>1</v>
          </cell>
          <cell r="AI872">
            <v>2</v>
          </cell>
          <cell r="AJ872">
            <v>0</v>
          </cell>
          <cell r="AK872">
            <v>0</v>
          </cell>
          <cell r="AL872">
            <v>0</v>
          </cell>
          <cell r="AM872">
            <v>0</v>
          </cell>
          <cell r="AN872">
            <v>0</v>
          </cell>
          <cell r="AO872">
            <v>0</v>
          </cell>
          <cell r="AP872">
            <v>0</v>
          </cell>
          <cell r="AQ872">
            <v>3</v>
          </cell>
          <cell r="AR872">
            <v>102</v>
          </cell>
        </row>
        <row r="873">
          <cell r="E873">
            <v>0</v>
          </cell>
          <cell r="F873">
            <v>1</v>
          </cell>
          <cell r="G873">
            <v>0</v>
          </cell>
          <cell r="H873">
            <v>2</v>
          </cell>
          <cell r="I873">
            <v>0</v>
          </cell>
          <cell r="J873">
            <v>0</v>
          </cell>
          <cell r="K873">
            <v>0</v>
          </cell>
          <cell r="L873">
            <v>2</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5</v>
          </cell>
        </row>
        <row r="874">
          <cell r="E874">
            <v>3</v>
          </cell>
          <cell r="F874">
            <v>1</v>
          </cell>
          <cell r="G874">
            <v>2</v>
          </cell>
          <cell r="H874">
            <v>0</v>
          </cell>
          <cell r="I874">
            <v>0</v>
          </cell>
          <cell r="J874">
            <v>0</v>
          </cell>
          <cell r="K874">
            <v>0</v>
          </cell>
          <cell r="L874">
            <v>2</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8</v>
          </cell>
        </row>
        <row r="875">
          <cell r="E875">
            <v>0</v>
          </cell>
          <cell r="F875">
            <v>1</v>
          </cell>
          <cell r="G875">
            <v>0</v>
          </cell>
          <cell r="H875">
            <v>1</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1</v>
          </cell>
          <cell r="AJ875">
            <v>0</v>
          </cell>
          <cell r="AK875">
            <v>0</v>
          </cell>
          <cell r="AL875">
            <v>0</v>
          </cell>
          <cell r="AM875">
            <v>0</v>
          </cell>
          <cell r="AN875">
            <v>0</v>
          </cell>
          <cell r="AO875">
            <v>0</v>
          </cell>
          <cell r="AP875">
            <v>0</v>
          </cell>
          <cell r="AQ875">
            <v>0</v>
          </cell>
          <cell r="AR875">
            <v>3</v>
          </cell>
        </row>
        <row r="876">
          <cell r="E876">
            <v>4</v>
          </cell>
          <cell r="F876">
            <v>0</v>
          </cell>
          <cell r="G876">
            <v>0</v>
          </cell>
          <cell r="H876">
            <v>2</v>
          </cell>
          <cell r="I876">
            <v>0</v>
          </cell>
          <cell r="J876">
            <v>1</v>
          </cell>
          <cell r="K876">
            <v>0</v>
          </cell>
          <cell r="L876">
            <v>44</v>
          </cell>
          <cell r="M876">
            <v>4</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4</v>
          </cell>
          <cell r="AJ876">
            <v>0</v>
          </cell>
          <cell r="AK876">
            <v>0</v>
          </cell>
          <cell r="AL876">
            <v>0</v>
          </cell>
          <cell r="AM876">
            <v>0</v>
          </cell>
          <cell r="AN876">
            <v>0</v>
          </cell>
          <cell r="AO876">
            <v>0</v>
          </cell>
          <cell r="AP876">
            <v>0</v>
          </cell>
          <cell r="AQ876">
            <v>1</v>
          </cell>
          <cell r="AR876">
            <v>60</v>
          </cell>
        </row>
        <row r="877">
          <cell r="E877">
            <v>0</v>
          </cell>
          <cell r="F877">
            <v>2</v>
          </cell>
          <cell r="G877">
            <v>0</v>
          </cell>
          <cell r="H877">
            <v>0</v>
          </cell>
          <cell r="I877">
            <v>0</v>
          </cell>
          <cell r="J877">
            <v>0</v>
          </cell>
          <cell r="K877">
            <v>1</v>
          </cell>
          <cell r="L877">
            <v>4</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7</v>
          </cell>
        </row>
        <row r="878">
          <cell r="E878">
            <v>27</v>
          </cell>
          <cell r="F878">
            <v>1</v>
          </cell>
          <cell r="G878">
            <v>0</v>
          </cell>
          <cell r="H878">
            <v>0</v>
          </cell>
          <cell r="I878">
            <v>0</v>
          </cell>
          <cell r="J878">
            <v>0</v>
          </cell>
          <cell r="K878">
            <v>0</v>
          </cell>
          <cell r="L878">
            <v>4</v>
          </cell>
          <cell r="M878">
            <v>0</v>
          </cell>
          <cell r="N878">
            <v>0</v>
          </cell>
          <cell r="O878">
            <v>0</v>
          </cell>
          <cell r="P878">
            <v>0</v>
          </cell>
          <cell r="Q878">
            <v>0</v>
          </cell>
          <cell r="R878">
            <v>0</v>
          </cell>
          <cell r="S878">
            <v>2</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0</v>
          </cell>
          <cell r="AP878">
            <v>0</v>
          </cell>
          <cell r="AQ878">
            <v>0</v>
          </cell>
          <cell r="AR878">
            <v>34</v>
          </cell>
        </row>
        <row r="879">
          <cell r="E879">
            <v>3</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3</v>
          </cell>
        </row>
        <row r="880">
          <cell r="E880">
            <v>12</v>
          </cell>
          <cell r="F880">
            <v>14</v>
          </cell>
          <cell r="G880">
            <v>0</v>
          </cell>
          <cell r="H880">
            <v>4</v>
          </cell>
          <cell r="I880">
            <v>0</v>
          </cell>
          <cell r="J880">
            <v>0</v>
          </cell>
          <cell r="K880">
            <v>5</v>
          </cell>
          <cell r="L880">
            <v>34</v>
          </cell>
          <cell r="M880">
            <v>0</v>
          </cell>
          <cell r="N880">
            <v>0</v>
          </cell>
          <cell r="O880">
            <v>0</v>
          </cell>
          <cell r="P880">
            <v>0</v>
          </cell>
          <cell r="Q880">
            <v>0</v>
          </cell>
          <cell r="R880">
            <v>7</v>
          </cell>
          <cell r="S880">
            <v>3</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1</v>
          </cell>
          <cell r="AR880">
            <v>80</v>
          </cell>
        </row>
        <row r="881">
          <cell r="E881">
            <v>3</v>
          </cell>
          <cell r="F881">
            <v>1</v>
          </cell>
          <cell r="G881">
            <v>0</v>
          </cell>
          <cell r="H881">
            <v>0</v>
          </cell>
          <cell r="I881">
            <v>0</v>
          </cell>
          <cell r="J881">
            <v>0</v>
          </cell>
          <cell r="K881">
            <v>3</v>
          </cell>
          <cell r="L881">
            <v>21</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0</v>
          </cell>
          <cell r="AP881">
            <v>0</v>
          </cell>
          <cell r="AQ881">
            <v>1</v>
          </cell>
          <cell r="AR881">
            <v>29</v>
          </cell>
        </row>
        <row r="882">
          <cell r="E882">
            <v>8</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8</v>
          </cell>
        </row>
        <row r="883">
          <cell r="E883">
            <v>3</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0</v>
          </cell>
          <cell r="AP883">
            <v>0</v>
          </cell>
          <cell r="AQ883">
            <v>0</v>
          </cell>
          <cell r="AR883">
            <v>3</v>
          </cell>
        </row>
        <row r="884">
          <cell r="E884">
            <v>9</v>
          </cell>
          <cell r="F884">
            <v>6</v>
          </cell>
          <cell r="G884">
            <v>1</v>
          </cell>
          <cell r="H884">
            <v>3</v>
          </cell>
          <cell r="I884">
            <v>0</v>
          </cell>
          <cell r="J884">
            <v>2</v>
          </cell>
          <cell r="K884">
            <v>0</v>
          </cell>
          <cell r="L884">
            <v>8</v>
          </cell>
          <cell r="M884">
            <v>0</v>
          </cell>
          <cell r="N884">
            <v>0</v>
          </cell>
          <cell r="O884">
            <v>0</v>
          </cell>
          <cell r="P884">
            <v>0</v>
          </cell>
          <cell r="Q884">
            <v>0</v>
          </cell>
          <cell r="R884">
            <v>0</v>
          </cell>
          <cell r="S884">
            <v>0</v>
          </cell>
          <cell r="T884">
            <v>1</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P884">
            <v>0</v>
          </cell>
          <cell r="AQ884">
            <v>0</v>
          </cell>
          <cell r="AR884">
            <v>30</v>
          </cell>
        </row>
        <row r="885">
          <cell r="E885">
            <v>23</v>
          </cell>
          <cell r="F885">
            <v>15</v>
          </cell>
          <cell r="G885">
            <v>0</v>
          </cell>
          <cell r="H885">
            <v>9</v>
          </cell>
          <cell r="I885">
            <v>0</v>
          </cell>
          <cell r="J885">
            <v>0</v>
          </cell>
          <cell r="K885">
            <v>0</v>
          </cell>
          <cell r="L885">
            <v>13</v>
          </cell>
          <cell r="M885">
            <v>0</v>
          </cell>
          <cell r="N885">
            <v>0</v>
          </cell>
          <cell r="O885">
            <v>0</v>
          </cell>
          <cell r="P885">
            <v>1</v>
          </cell>
          <cell r="Q885">
            <v>0</v>
          </cell>
          <cell r="R885">
            <v>3</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0</v>
          </cell>
          <cell r="AI885">
            <v>0</v>
          </cell>
          <cell r="AJ885">
            <v>0</v>
          </cell>
          <cell r="AK885">
            <v>0</v>
          </cell>
          <cell r="AL885">
            <v>0</v>
          </cell>
          <cell r="AM885">
            <v>0</v>
          </cell>
          <cell r="AN885">
            <v>0</v>
          </cell>
          <cell r="AO885">
            <v>0</v>
          </cell>
          <cell r="AP885">
            <v>0</v>
          </cell>
          <cell r="AQ885">
            <v>0</v>
          </cell>
          <cell r="AR885">
            <v>64</v>
          </cell>
        </row>
        <row r="886">
          <cell r="E886">
            <v>4</v>
          </cell>
          <cell r="F886">
            <v>3</v>
          </cell>
          <cell r="G886">
            <v>2</v>
          </cell>
          <cell r="H886">
            <v>3</v>
          </cell>
          <cell r="I886">
            <v>0</v>
          </cell>
          <cell r="J886">
            <v>0</v>
          </cell>
          <cell r="K886">
            <v>1</v>
          </cell>
          <cell r="L886">
            <v>5</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1</v>
          </cell>
          <cell r="AH886">
            <v>0</v>
          </cell>
          <cell r="AI886">
            <v>0</v>
          </cell>
          <cell r="AJ886">
            <v>0</v>
          </cell>
          <cell r="AK886">
            <v>0</v>
          </cell>
          <cell r="AL886">
            <v>0</v>
          </cell>
          <cell r="AM886">
            <v>0</v>
          </cell>
          <cell r="AN886">
            <v>0</v>
          </cell>
          <cell r="AO886">
            <v>0</v>
          </cell>
          <cell r="AP886">
            <v>0</v>
          </cell>
          <cell r="AQ886">
            <v>1</v>
          </cell>
          <cell r="AR886">
            <v>20</v>
          </cell>
        </row>
        <row r="887">
          <cell r="E887">
            <v>14</v>
          </cell>
          <cell r="F887">
            <v>7</v>
          </cell>
          <cell r="G887">
            <v>2</v>
          </cell>
          <cell r="H887">
            <v>1</v>
          </cell>
          <cell r="I887">
            <v>0</v>
          </cell>
          <cell r="J887">
            <v>0</v>
          </cell>
          <cell r="K887">
            <v>0</v>
          </cell>
          <cell r="L887">
            <v>0</v>
          </cell>
          <cell r="M887">
            <v>0</v>
          </cell>
          <cell r="N887">
            <v>0</v>
          </cell>
          <cell r="O887">
            <v>0</v>
          </cell>
          <cell r="P887">
            <v>0</v>
          </cell>
          <cell r="Q887">
            <v>0</v>
          </cell>
          <cell r="R887">
            <v>1</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25</v>
          </cell>
        </row>
        <row r="888">
          <cell r="E888">
            <v>4</v>
          </cell>
          <cell r="F888">
            <v>1</v>
          </cell>
          <cell r="G888">
            <v>0</v>
          </cell>
          <cell r="H888">
            <v>2</v>
          </cell>
          <cell r="I888">
            <v>0</v>
          </cell>
          <cell r="J888">
            <v>2</v>
          </cell>
          <cell r="K888">
            <v>0</v>
          </cell>
          <cell r="L888">
            <v>5</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v>0</v>
          </cell>
          <cell r="AO888">
            <v>0</v>
          </cell>
          <cell r="AP888">
            <v>0</v>
          </cell>
          <cell r="AQ888">
            <v>0</v>
          </cell>
          <cell r="AR888">
            <v>14</v>
          </cell>
        </row>
        <row r="889">
          <cell r="E889">
            <v>5</v>
          </cell>
          <cell r="F889">
            <v>3</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8</v>
          </cell>
        </row>
        <row r="890">
          <cell r="E890">
            <v>5</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5</v>
          </cell>
        </row>
        <row r="891">
          <cell r="E891">
            <v>8</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8</v>
          </cell>
        </row>
        <row r="892">
          <cell r="E892">
            <v>5</v>
          </cell>
          <cell r="F892">
            <v>4</v>
          </cell>
          <cell r="G892">
            <v>0</v>
          </cell>
          <cell r="H892">
            <v>0</v>
          </cell>
          <cell r="I892">
            <v>0</v>
          </cell>
          <cell r="J892">
            <v>0</v>
          </cell>
          <cell r="K892">
            <v>0</v>
          </cell>
          <cell r="L892">
            <v>3</v>
          </cell>
          <cell r="M892">
            <v>0</v>
          </cell>
          <cell r="N892">
            <v>0</v>
          </cell>
          <cell r="O892">
            <v>0</v>
          </cell>
          <cell r="P892">
            <v>1</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13</v>
          </cell>
        </row>
        <row r="893">
          <cell r="E893">
            <v>1</v>
          </cell>
          <cell r="F893">
            <v>1</v>
          </cell>
          <cell r="G893">
            <v>0</v>
          </cell>
          <cell r="H893">
            <v>0</v>
          </cell>
          <cell r="I893">
            <v>0</v>
          </cell>
          <cell r="J893">
            <v>0</v>
          </cell>
          <cell r="K893">
            <v>0</v>
          </cell>
          <cell r="L893">
            <v>1</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3</v>
          </cell>
        </row>
        <row r="894">
          <cell r="E894">
            <v>22</v>
          </cell>
          <cell r="F894">
            <v>0</v>
          </cell>
          <cell r="G894">
            <v>12</v>
          </cell>
          <cell r="H894">
            <v>4</v>
          </cell>
          <cell r="I894">
            <v>0</v>
          </cell>
          <cell r="J894">
            <v>0</v>
          </cell>
          <cell r="K894">
            <v>0</v>
          </cell>
          <cell r="L894">
            <v>0</v>
          </cell>
          <cell r="M894">
            <v>0</v>
          </cell>
          <cell r="N894">
            <v>0</v>
          </cell>
          <cell r="O894">
            <v>0</v>
          </cell>
          <cell r="P894">
            <v>0</v>
          </cell>
          <cell r="Q894">
            <v>0</v>
          </cell>
          <cell r="R894">
            <v>0</v>
          </cell>
          <cell r="S894">
            <v>4</v>
          </cell>
          <cell r="T894">
            <v>0</v>
          </cell>
          <cell r="U894">
            <v>0</v>
          </cell>
          <cell r="V894">
            <v>1</v>
          </cell>
          <cell r="W894">
            <v>0</v>
          </cell>
          <cell r="X894">
            <v>0</v>
          </cell>
          <cell r="Y894">
            <v>0</v>
          </cell>
          <cell r="Z894">
            <v>0</v>
          </cell>
          <cell r="AA894">
            <v>0</v>
          </cell>
          <cell r="AB894">
            <v>0</v>
          </cell>
          <cell r="AC894">
            <v>0</v>
          </cell>
          <cell r="AD894">
            <v>0</v>
          </cell>
          <cell r="AE894">
            <v>0</v>
          </cell>
          <cell r="AF894">
            <v>0</v>
          </cell>
          <cell r="AG894">
            <v>1</v>
          </cell>
          <cell r="AH894">
            <v>0</v>
          </cell>
          <cell r="AI894">
            <v>0</v>
          </cell>
          <cell r="AJ894">
            <v>0</v>
          </cell>
          <cell r="AK894">
            <v>0</v>
          </cell>
          <cell r="AL894">
            <v>0</v>
          </cell>
          <cell r="AM894">
            <v>0</v>
          </cell>
          <cell r="AN894">
            <v>0</v>
          </cell>
          <cell r="AO894">
            <v>0</v>
          </cell>
          <cell r="AP894">
            <v>0</v>
          </cell>
          <cell r="AQ894">
            <v>0</v>
          </cell>
          <cell r="AR894">
            <v>44</v>
          </cell>
        </row>
        <row r="895">
          <cell r="E895">
            <v>25</v>
          </cell>
          <cell r="F895">
            <v>0</v>
          </cell>
          <cell r="G895">
            <v>10</v>
          </cell>
          <cell r="H895">
            <v>5</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1</v>
          </cell>
          <cell r="AH895">
            <v>0</v>
          </cell>
          <cell r="AI895">
            <v>0</v>
          </cell>
          <cell r="AJ895">
            <v>0</v>
          </cell>
          <cell r="AK895">
            <v>0</v>
          </cell>
          <cell r="AL895">
            <v>0</v>
          </cell>
          <cell r="AM895">
            <v>0</v>
          </cell>
          <cell r="AN895">
            <v>0</v>
          </cell>
          <cell r="AO895">
            <v>0</v>
          </cell>
          <cell r="AP895">
            <v>0</v>
          </cell>
          <cell r="AQ895">
            <v>0</v>
          </cell>
          <cell r="AR895">
            <v>41</v>
          </cell>
        </row>
        <row r="896">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3</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P896">
            <v>0</v>
          </cell>
          <cell r="AQ896">
            <v>0</v>
          </cell>
          <cell r="AR896">
            <v>3</v>
          </cell>
        </row>
        <row r="897">
          <cell r="E897">
            <v>3</v>
          </cell>
          <cell r="F897">
            <v>2</v>
          </cell>
          <cell r="G897">
            <v>4</v>
          </cell>
          <cell r="H897">
            <v>1</v>
          </cell>
          <cell r="I897">
            <v>0</v>
          </cell>
          <cell r="J897">
            <v>0</v>
          </cell>
          <cell r="K897">
            <v>2</v>
          </cell>
          <cell r="L897">
            <v>31</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1</v>
          </cell>
          <cell r="AH897">
            <v>0</v>
          </cell>
          <cell r="AI897">
            <v>0</v>
          </cell>
          <cell r="AJ897">
            <v>0</v>
          </cell>
          <cell r="AK897">
            <v>0</v>
          </cell>
          <cell r="AL897">
            <v>0</v>
          </cell>
          <cell r="AM897">
            <v>0</v>
          </cell>
          <cell r="AN897">
            <v>0</v>
          </cell>
          <cell r="AO897">
            <v>0</v>
          </cell>
          <cell r="AP897">
            <v>0</v>
          </cell>
          <cell r="AQ897">
            <v>0</v>
          </cell>
          <cell r="AR897">
            <v>44</v>
          </cell>
        </row>
        <row r="898">
          <cell r="E898">
            <v>248</v>
          </cell>
          <cell r="F898">
            <v>17</v>
          </cell>
          <cell r="G898">
            <v>74</v>
          </cell>
          <cell r="H898">
            <v>45</v>
          </cell>
          <cell r="I898">
            <v>0</v>
          </cell>
          <cell r="J898">
            <v>0</v>
          </cell>
          <cell r="K898">
            <v>2</v>
          </cell>
          <cell r="L898">
            <v>9</v>
          </cell>
          <cell r="M898">
            <v>0</v>
          </cell>
          <cell r="N898">
            <v>0</v>
          </cell>
          <cell r="O898">
            <v>0</v>
          </cell>
          <cell r="P898">
            <v>0</v>
          </cell>
          <cell r="Q898">
            <v>0</v>
          </cell>
          <cell r="R898">
            <v>0</v>
          </cell>
          <cell r="S898">
            <v>1</v>
          </cell>
          <cell r="T898">
            <v>0</v>
          </cell>
          <cell r="U898">
            <v>0</v>
          </cell>
          <cell r="V898">
            <v>0</v>
          </cell>
          <cell r="W898">
            <v>1</v>
          </cell>
          <cell r="X898">
            <v>0</v>
          </cell>
          <cell r="Y898">
            <v>0</v>
          </cell>
          <cell r="Z898">
            <v>0</v>
          </cell>
          <cell r="AA898">
            <v>0</v>
          </cell>
          <cell r="AB898">
            <v>0</v>
          </cell>
          <cell r="AC898">
            <v>0</v>
          </cell>
          <cell r="AD898">
            <v>0</v>
          </cell>
          <cell r="AE898">
            <v>0</v>
          </cell>
          <cell r="AF898">
            <v>0</v>
          </cell>
          <cell r="AG898">
            <v>10</v>
          </cell>
          <cell r="AH898">
            <v>0</v>
          </cell>
          <cell r="AI898">
            <v>0</v>
          </cell>
          <cell r="AJ898">
            <v>0</v>
          </cell>
          <cell r="AK898">
            <v>0</v>
          </cell>
          <cell r="AL898">
            <v>0</v>
          </cell>
          <cell r="AM898">
            <v>0</v>
          </cell>
          <cell r="AN898">
            <v>0</v>
          </cell>
          <cell r="AO898">
            <v>0</v>
          </cell>
          <cell r="AP898">
            <v>0</v>
          </cell>
          <cell r="AQ898">
            <v>7</v>
          </cell>
          <cell r="AR898">
            <v>414</v>
          </cell>
        </row>
        <row r="899">
          <cell r="E899">
            <v>28</v>
          </cell>
          <cell r="F899">
            <v>0</v>
          </cell>
          <cell r="G899">
            <v>4</v>
          </cell>
          <cell r="H899">
            <v>2</v>
          </cell>
          <cell r="I899">
            <v>0</v>
          </cell>
          <cell r="J899">
            <v>0</v>
          </cell>
          <cell r="K899">
            <v>0</v>
          </cell>
          <cell r="L899">
            <v>0</v>
          </cell>
          <cell r="M899">
            <v>0</v>
          </cell>
          <cell r="N899">
            <v>0</v>
          </cell>
          <cell r="O899">
            <v>0</v>
          </cell>
          <cell r="P899">
            <v>0</v>
          </cell>
          <cell r="Q899">
            <v>0</v>
          </cell>
          <cell r="R899">
            <v>1</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4</v>
          </cell>
          <cell r="AH899">
            <v>0</v>
          </cell>
          <cell r="AI899">
            <v>0</v>
          </cell>
          <cell r="AJ899">
            <v>0</v>
          </cell>
          <cell r="AK899">
            <v>0</v>
          </cell>
          <cell r="AL899">
            <v>0</v>
          </cell>
          <cell r="AM899">
            <v>0</v>
          </cell>
          <cell r="AN899">
            <v>0</v>
          </cell>
          <cell r="AO899">
            <v>0</v>
          </cell>
          <cell r="AP899">
            <v>0</v>
          </cell>
          <cell r="AQ899">
            <v>0</v>
          </cell>
          <cell r="AR899">
            <v>39</v>
          </cell>
        </row>
        <row r="900">
          <cell r="E900">
            <v>24</v>
          </cell>
          <cell r="F900">
            <v>0</v>
          </cell>
          <cell r="G900">
            <v>6</v>
          </cell>
          <cell r="H900">
            <v>3</v>
          </cell>
          <cell r="I900">
            <v>0</v>
          </cell>
          <cell r="J900">
            <v>0</v>
          </cell>
          <cell r="K900">
            <v>0</v>
          </cell>
          <cell r="L900">
            <v>0</v>
          </cell>
          <cell r="M900">
            <v>0</v>
          </cell>
          <cell r="N900">
            <v>0</v>
          </cell>
          <cell r="O900">
            <v>0</v>
          </cell>
          <cell r="P900">
            <v>0</v>
          </cell>
          <cell r="Q900">
            <v>0</v>
          </cell>
          <cell r="R900">
            <v>0</v>
          </cell>
          <cell r="S900">
            <v>2</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21</v>
          </cell>
          <cell r="AH900">
            <v>0</v>
          </cell>
          <cell r="AI900">
            <v>0</v>
          </cell>
          <cell r="AJ900">
            <v>0</v>
          </cell>
          <cell r="AK900">
            <v>0</v>
          </cell>
          <cell r="AL900">
            <v>0</v>
          </cell>
          <cell r="AM900">
            <v>0</v>
          </cell>
          <cell r="AN900">
            <v>0</v>
          </cell>
          <cell r="AO900">
            <v>0</v>
          </cell>
          <cell r="AP900">
            <v>0</v>
          </cell>
          <cell r="AQ900">
            <v>0</v>
          </cell>
          <cell r="AR900">
            <v>56</v>
          </cell>
        </row>
        <row r="901">
          <cell r="E901">
            <v>11</v>
          </cell>
          <cell r="F901">
            <v>0</v>
          </cell>
          <cell r="G901">
            <v>2</v>
          </cell>
          <cell r="H901">
            <v>1</v>
          </cell>
          <cell r="I901">
            <v>0</v>
          </cell>
          <cell r="J901">
            <v>0</v>
          </cell>
          <cell r="K901">
            <v>0</v>
          </cell>
          <cell r="L901">
            <v>4</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cell r="AF901">
            <v>0</v>
          </cell>
          <cell r="AG901">
            <v>1</v>
          </cell>
          <cell r="AH901">
            <v>0</v>
          </cell>
          <cell r="AI901">
            <v>0</v>
          </cell>
          <cell r="AJ901">
            <v>0</v>
          </cell>
          <cell r="AK901">
            <v>0</v>
          </cell>
          <cell r="AL901">
            <v>0</v>
          </cell>
          <cell r="AM901">
            <v>0</v>
          </cell>
          <cell r="AN901">
            <v>0</v>
          </cell>
          <cell r="AO901">
            <v>0</v>
          </cell>
          <cell r="AP901">
            <v>0</v>
          </cell>
          <cell r="AQ901">
            <v>0</v>
          </cell>
          <cell r="AR901">
            <v>19</v>
          </cell>
        </row>
        <row r="902">
          <cell r="E902">
            <v>6</v>
          </cell>
          <cell r="F902">
            <v>10</v>
          </cell>
          <cell r="G902">
            <v>0</v>
          </cell>
          <cell r="H902">
            <v>0</v>
          </cell>
          <cell r="I902">
            <v>0</v>
          </cell>
          <cell r="J902">
            <v>0</v>
          </cell>
          <cell r="K902">
            <v>0</v>
          </cell>
          <cell r="L902">
            <v>2</v>
          </cell>
          <cell r="M902">
            <v>0</v>
          </cell>
          <cell r="N902">
            <v>0</v>
          </cell>
          <cell r="O902">
            <v>9</v>
          </cell>
          <cell r="P902">
            <v>0</v>
          </cell>
          <cell r="Q902">
            <v>0</v>
          </cell>
          <cell r="R902">
            <v>5</v>
          </cell>
          <cell r="S902">
            <v>4</v>
          </cell>
          <cell r="T902">
            <v>0</v>
          </cell>
          <cell r="U902">
            <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v>0</v>
          </cell>
          <cell r="AO902">
            <v>0</v>
          </cell>
          <cell r="AP902">
            <v>0</v>
          </cell>
          <cell r="AQ902">
            <v>0</v>
          </cell>
          <cell r="AR902">
            <v>36</v>
          </cell>
        </row>
        <row r="903">
          <cell r="E903">
            <v>33</v>
          </cell>
          <cell r="F903">
            <v>13</v>
          </cell>
          <cell r="G903">
            <v>6</v>
          </cell>
          <cell r="H903">
            <v>35</v>
          </cell>
          <cell r="I903">
            <v>0</v>
          </cell>
          <cell r="J903">
            <v>1</v>
          </cell>
          <cell r="K903">
            <v>47</v>
          </cell>
          <cell r="L903">
            <v>335</v>
          </cell>
          <cell r="M903">
            <v>2</v>
          </cell>
          <cell r="N903">
            <v>0</v>
          </cell>
          <cell r="O903">
            <v>4</v>
          </cell>
          <cell r="P903">
            <v>0</v>
          </cell>
          <cell r="Q903">
            <v>0</v>
          </cell>
          <cell r="R903">
            <v>19</v>
          </cell>
          <cell r="S903">
            <v>7</v>
          </cell>
          <cell r="T903">
            <v>0</v>
          </cell>
          <cell r="U903">
            <v>0</v>
          </cell>
          <cell r="V903">
            <v>6</v>
          </cell>
          <cell r="W903">
            <v>0</v>
          </cell>
          <cell r="X903">
            <v>1</v>
          </cell>
          <cell r="Y903">
            <v>0</v>
          </cell>
          <cell r="Z903">
            <v>0</v>
          </cell>
          <cell r="AA903">
            <v>0</v>
          </cell>
          <cell r="AB903">
            <v>0</v>
          </cell>
          <cell r="AC903">
            <v>0</v>
          </cell>
          <cell r="AD903">
            <v>0</v>
          </cell>
          <cell r="AE903">
            <v>0</v>
          </cell>
          <cell r="AF903">
            <v>0</v>
          </cell>
          <cell r="AG903">
            <v>1</v>
          </cell>
          <cell r="AH903">
            <v>7</v>
          </cell>
          <cell r="AI903">
            <v>1</v>
          </cell>
          <cell r="AJ903">
            <v>0</v>
          </cell>
          <cell r="AK903">
            <v>0</v>
          </cell>
          <cell r="AL903">
            <v>0</v>
          </cell>
          <cell r="AM903">
            <v>0</v>
          </cell>
          <cell r="AN903">
            <v>0</v>
          </cell>
          <cell r="AO903">
            <v>0</v>
          </cell>
          <cell r="AP903">
            <v>0</v>
          </cell>
          <cell r="AQ903">
            <v>26</v>
          </cell>
          <cell r="AR903">
            <v>544</v>
          </cell>
        </row>
        <row r="904">
          <cell r="E904">
            <v>5</v>
          </cell>
          <cell r="F904">
            <v>2</v>
          </cell>
          <cell r="G904">
            <v>2</v>
          </cell>
          <cell r="H904">
            <v>3</v>
          </cell>
          <cell r="I904">
            <v>0</v>
          </cell>
          <cell r="J904">
            <v>1</v>
          </cell>
          <cell r="K904">
            <v>0</v>
          </cell>
          <cell r="L904">
            <v>65</v>
          </cell>
          <cell r="M904">
            <v>0</v>
          </cell>
          <cell r="N904">
            <v>1</v>
          </cell>
          <cell r="O904">
            <v>1</v>
          </cell>
          <cell r="P904">
            <v>0</v>
          </cell>
          <cell r="Q904">
            <v>0</v>
          </cell>
          <cell r="R904">
            <v>4</v>
          </cell>
          <cell r="S904">
            <v>2</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0</v>
          </cell>
          <cell r="AO904">
            <v>0</v>
          </cell>
          <cell r="AP904">
            <v>0</v>
          </cell>
          <cell r="AQ904">
            <v>1</v>
          </cell>
          <cell r="AR904">
            <v>87</v>
          </cell>
        </row>
        <row r="905">
          <cell r="E905">
            <v>2</v>
          </cell>
          <cell r="F905">
            <v>3</v>
          </cell>
          <cell r="G905">
            <v>1</v>
          </cell>
          <cell r="H905">
            <v>3</v>
          </cell>
          <cell r="I905">
            <v>0</v>
          </cell>
          <cell r="J905">
            <v>1</v>
          </cell>
          <cell r="K905">
            <v>4</v>
          </cell>
          <cell r="L905">
            <v>26</v>
          </cell>
          <cell r="M905">
            <v>0</v>
          </cell>
          <cell r="N905">
            <v>0</v>
          </cell>
          <cell r="O905">
            <v>1</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1</v>
          </cell>
          <cell r="AH905">
            <v>3</v>
          </cell>
          <cell r="AI905">
            <v>3</v>
          </cell>
          <cell r="AJ905">
            <v>0</v>
          </cell>
          <cell r="AK905">
            <v>0</v>
          </cell>
          <cell r="AL905">
            <v>0</v>
          </cell>
          <cell r="AM905">
            <v>0</v>
          </cell>
          <cell r="AN905">
            <v>0</v>
          </cell>
          <cell r="AO905">
            <v>0</v>
          </cell>
          <cell r="AP905">
            <v>0</v>
          </cell>
          <cell r="AQ905">
            <v>1</v>
          </cell>
          <cell r="AR905">
            <v>49</v>
          </cell>
        </row>
        <row r="906">
          <cell r="E906">
            <v>0</v>
          </cell>
          <cell r="F906">
            <v>0</v>
          </cell>
          <cell r="G906">
            <v>0</v>
          </cell>
          <cell r="H906">
            <v>2</v>
          </cell>
          <cell r="I906">
            <v>0</v>
          </cell>
          <cell r="J906">
            <v>0</v>
          </cell>
          <cell r="K906">
            <v>1</v>
          </cell>
          <cell r="L906">
            <v>0</v>
          </cell>
          <cell r="M906">
            <v>0</v>
          </cell>
          <cell r="N906">
            <v>0</v>
          </cell>
          <cell r="O906">
            <v>0</v>
          </cell>
          <cell r="P906">
            <v>0</v>
          </cell>
          <cell r="Q906">
            <v>0</v>
          </cell>
          <cell r="R906">
            <v>1</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1</v>
          </cell>
          <cell r="AR906">
            <v>5</v>
          </cell>
        </row>
        <row r="907">
          <cell r="E907">
            <v>2</v>
          </cell>
          <cell r="F907">
            <v>0</v>
          </cell>
          <cell r="G907">
            <v>0</v>
          </cell>
          <cell r="H907">
            <v>1</v>
          </cell>
          <cell r="I907">
            <v>0</v>
          </cell>
          <cell r="J907">
            <v>0</v>
          </cell>
          <cell r="K907">
            <v>1</v>
          </cell>
          <cell r="L907">
            <v>9</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1</v>
          </cell>
          <cell r="AJ907">
            <v>0</v>
          </cell>
          <cell r="AK907">
            <v>0</v>
          </cell>
          <cell r="AL907">
            <v>0</v>
          </cell>
          <cell r="AM907">
            <v>0</v>
          </cell>
          <cell r="AN907">
            <v>0</v>
          </cell>
          <cell r="AO907">
            <v>0</v>
          </cell>
          <cell r="AP907">
            <v>0</v>
          </cell>
          <cell r="AQ907">
            <v>0</v>
          </cell>
          <cell r="AR907">
            <v>14</v>
          </cell>
        </row>
        <row r="908">
          <cell r="E908">
            <v>0</v>
          </cell>
          <cell r="F908">
            <v>1</v>
          </cell>
          <cell r="G908">
            <v>1</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P908">
            <v>0</v>
          </cell>
          <cell r="AQ908">
            <v>0</v>
          </cell>
          <cell r="AR908">
            <v>2</v>
          </cell>
        </row>
        <row r="909">
          <cell r="E909">
            <v>0</v>
          </cell>
          <cell r="F909">
            <v>0</v>
          </cell>
          <cell r="G909">
            <v>0</v>
          </cell>
          <cell r="H909">
            <v>0</v>
          </cell>
          <cell r="I909">
            <v>0</v>
          </cell>
          <cell r="J909">
            <v>0</v>
          </cell>
          <cell r="K909">
            <v>0</v>
          </cell>
          <cell r="L909">
            <v>1</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1</v>
          </cell>
          <cell r="AJ909">
            <v>0</v>
          </cell>
          <cell r="AK909">
            <v>0</v>
          </cell>
          <cell r="AL909">
            <v>0</v>
          </cell>
          <cell r="AM909">
            <v>0</v>
          </cell>
          <cell r="AN909">
            <v>0</v>
          </cell>
          <cell r="AO909">
            <v>0</v>
          </cell>
          <cell r="AP909">
            <v>0</v>
          </cell>
          <cell r="AQ909">
            <v>0</v>
          </cell>
          <cell r="AR909">
            <v>2</v>
          </cell>
        </row>
        <row r="910">
          <cell r="E910">
            <v>1</v>
          </cell>
          <cell r="F910">
            <v>0</v>
          </cell>
          <cell r="G910">
            <v>0</v>
          </cell>
          <cell r="H910">
            <v>0</v>
          </cell>
          <cell r="I910">
            <v>0</v>
          </cell>
          <cell r="J910">
            <v>0</v>
          </cell>
          <cell r="K910">
            <v>0</v>
          </cell>
          <cell r="L910">
            <v>1</v>
          </cell>
          <cell r="M910">
            <v>0</v>
          </cell>
          <cell r="N910">
            <v>0</v>
          </cell>
          <cell r="O910">
            <v>0</v>
          </cell>
          <cell r="P910">
            <v>0</v>
          </cell>
          <cell r="Q910">
            <v>0</v>
          </cell>
          <cell r="R910">
            <v>0</v>
          </cell>
          <cell r="S910">
            <v>4</v>
          </cell>
          <cell r="T910">
            <v>0</v>
          </cell>
          <cell r="U910">
            <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v>0</v>
          </cell>
          <cell r="AO910">
            <v>0</v>
          </cell>
          <cell r="AP910">
            <v>0</v>
          </cell>
          <cell r="AQ910">
            <v>0</v>
          </cell>
          <cell r="AR910">
            <v>6</v>
          </cell>
        </row>
        <row r="911">
          <cell r="E911">
            <v>0</v>
          </cell>
          <cell r="F911">
            <v>1</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v>0</v>
          </cell>
          <cell r="AO911">
            <v>0</v>
          </cell>
          <cell r="AP911">
            <v>0</v>
          </cell>
          <cell r="AQ911">
            <v>0</v>
          </cell>
          <cell r="AR911">
            <v>1</v>
          </cell>
        </row>
        <row r="912">
          <cell r="E912">
            <v>0</v>
          </cell>
          <cell r="F912">
            <v>0</v>
          </cell>
          <cell r="G912">
            <v>0</v>
          </cell>
          <cell r="H912">
            <v>1</v>
          </cell>
          <cell r="I912">
            <v>0</v>
          </cell>
          <cell r="J912">
            <v>0</v>
          </cell>
          <cell r="K912">
            <v>0</v>
          </cell>
          <cell r="L912">
            <v>1</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v>0</v>
          </cell>
          <cell r="AK912">
            <v>0</v>
          </cell>
          <cell r="AL912">
            <v>0</v>
          </cell>
          <cell r="AM912">
            <v>0</v>
          </cell>
          <cell r="AN912">
            <v>0</v>
          </cell>
          <cell r="AO912">
            <v>0</v>
          </cell>
          <cell r="AP912">
            <v>0</v>
          </cell>
          <cell r="AQ912">
            <v>0</v>
          </cell>
          <cell r="AR912">
            <v>2</v>
          </cell>
        </row>
        <row r="913">
          <cell r="E913">
            <v>23</v>
          </cell>
          <cell r="F913">
            <v>13</v>
          </cell>
          <cell r="G913">
            <v>0</v>
          </cell>
          <cell r="H913">
            <v>3</v>
          </cell>
          <cell r="I913">
            <v>0</v>
          </cell>
          <cell r="J913">
            <v>0</v>
          </cell>
          <cell r="K913">
            <v>9</v>
          </cell>
          <cell r="L913">
            <v>102</v>
          </cell>
          <cell r="M913">
            <v>0</v>
          </cell>
          <cell r="N913">
            <v>1</v>
          </cell>
          <cell r="O913">
            <v>2</v>
          </cell>
          <cell r="P913">
            <v>1</v>
          </cell>
          <cell r="Q913">
            <v>0</v>
          </cell>
          <cell r="R913">
            <v>12</v>
          </cell>
          <cell r="S913">
            <v>4</v>
          </cell>
          <cell r="T913">
            <v>1</v>
          </cell>
          <cell r="U913">
            <v>0</v>
          </cell>
          <cell r="V913">
            <v>2</v>
          </cell>
          <cell r="W913">
            <v>2</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1</v>
          </cell>
          <cell r="AL913">
            <v>0</v>
          </cell>
          <cell r="AM913">
            <v>0</v>
          </cell>
          <cell r="AN913">
            <v>0</v>
          </cell>
          <cell r="AO913">
            <v>0</v>
          </cell>
          <cell r="AP913">
            <v>0</v>
          </cell>
          <cell r="AQ913">
            <v>7</v>
          </cell>
          <cell r="AR913">
            <v>183</v>
          </cell>
        </row>
        <row r="914">
          <cell r="E914">
            <v>1</v>
          </cell>
          <cell r="F914">
            <v>0</v>
          </cell>
          <cell r="G914">
            <v>0</v>
          </cell>
          <cell r="H914">
            <v>0</v>
          </cell>
          <cell r="I914">
            <v>0</v>
          </cell>
          <cell r="J914">
            <v>0</v>
          </cell>
          <cell r="K914">
            <v>0</v>
          </cell>
          <cell r="L914">
            <v>1</v>
          </cell>
          <cell r="M914">
            <v>0</v>
          </cell>
          <cell r="N914">
            <v>0</v>
          </cell>
          <cell r="O914">
            <v>0</v>
          </cell>
          <cell r="P914">
            <v>0</v>
          </cell>
          <cell r="Q914">
            <v>0</v>
          </cell>
          <cell r="R914">
            <v>2</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1</v>
          </cell>
          <cell r="AJ914">
            <v>0</v>
          </cell>
          <cell r="AK914">
            <v>0</v>
          </cell>
          <cell r="AL914">
            <v>0</v>
          </cell>
          <cell r="AM914">
            <v>0</v>
          </cell>
          <cell r="AN914">
            <v>0</v>
          </cell>
          <cell r="AO914">
            <v>0</v>
          </cell>
          <cell r="AP914">
            <v>0</v>
          </cell>
          <cell r="AQ914">
            <v>0</v>
          </cell>
          <cell r="AR914">
            <v>5</v>
          </cell>
        </row>
        <row r="915">
          <cell r="E915">
            <v>5</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v>0</v>
          </cell>
          <cell r="AD915">
            <v>0</v>
          </cell>
          <cell r="AE915">
            <v>0</v>
          </cell>
          <cell r="AF915">
            <v>0</v>
          </cell>
          <cell r="AG915">
            <v>0</v>
          </cell>
          <cell r="AH915">
            <v>0</v>
          </cell>
          <cell r="AI915">
            <v>0</v>
          </cell>
          <cell r="AJ915">
            <v>0</v>
          </cell>
          <cell r="AK915">
            <v>0</v>
          </cell>
          <cell r="AL915">
            <v>0</v>
          </cell>
          <cell r="AM915">
            <v>0</v>
          </cell>
          <cell r="AN915">
            <v>0</v>
          </cell>
          <cell r="AO915">
            <v>0</v>
          </cell>
          <cell r="AP915">
            <v>0</v>
          </cell>
          <cell r="AQ915">
            <v>0</v>
          </cell>
          <cell r="AR915">
            <v>5</v>
          </cell>
        </row>
        <row r="916">
          <cell r="E916">
            <v>3</v>
          </cell>
          <cell r="F916">
            <v>0</v>
          </cell>
          <cell r="G916">
            <v>0</v>
          </cell>
          <cell r="H916">
            <v>0</v>
          </cell>
          <cell r="I916">
            <v>0</v>
          </cell>
          <cell r="J916">
            <v>0</v>
          </cell>
          <cell r="K916">
            <v>0</v>
          </cell>
          <cell r="L916">
            <v>1</v>
          </cell>
          <cell r="M916">
            <v>0</v>
          </cell>
          <cell r="N916">
            <v>0</v>
          </cell>
          <cell r="O916">
            <v>0</v>
          </cell>
          <cell r="P916">
            <v>0</v>
          </cell>
          <cell r="Q916">
            <v>0</v>
          </cell>
          <cell r="R916">
            <v>0</v>
          </cell>
          <cell r="S916">
            <v>3</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0</v>
          </cell>
          <cell r="AO916">
            <v>0</v>
          </cell>
          <cell r="AP916">
            <v>0</v>
          </cell>
          <cell r="AQ916">
            <v>0</v>
          </cell>
          <cell r="AR916">
            <v>7</v>
          </cell>
        </row>
        <row r="917">
          <cell r="E917">
            <v>1</v>
          </cell>
          <cell r="F917">
            <v>2</v>
          </cell>
          <cell r="G917">
            <v>0</v>
          </cell>
          <cell r="H917">
            <v>0</v>
          </cell>
          <cell r="I917">
            <v>0</v>
          </cell>
          <cell r="J917">
            <v>0</v>
          </cell>
          <cell r="K917">
            <v>1</v>
          </cell>
          <cell r="L917">
            <v>4</v>
          </cell>
          <cell r="M917">
            <v>0</v>
          </cell>
          <cell r="N917">
            <v>0</v>
          </cell>
          <cell r="O917">
            <v>0</v>
          </cell>
          <cell r="P917">
            <v>0</v>
          </cell>
          <cell r="Q917">
            <v>0</v>
          </cell>
          <cell r="R917">
            <v>0</v>
          </cell>
          <cell r="S917">
            <v>3</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P917">
            <v>0</v>
          </cell>
          <cell r="AQ917">
            <v>1</v>
          </cell>
          <cell r="AR917">
            <v>12</v>
          </cell>
        </row>
        <row r="918">
          <cell r="E918">
            <v>3</v>
          </cell>
          <cell r="F918">
            <v>1</v>
          </cell>
          <cell r="G918">
            <v>1</v>
          </cell>
          <cell r="H918">
            <v>0</v>
          </cell>
          <cell r="I918">
            <v>0</v>
          </cell>
          <cell r="J918">
            <v>0</v>
          </cell>
          <cell r="K918">
            <v>0</v>
          </cell>
          <cell r="L918">
            <v>8</v>
          </cell>
          <cell r="M918">
            <v>0</v>
          </cell>
          <cell r="N918">
            <v>0</v>
          </cell>
          <cell r="O918">
            <v>0</v>
          </cell>
          <cell r="P918">
            <v>0</v>
          </cell>
          <cell r="Q918">
            <v>0</v>
          </cell>
          <cell r="R918">
            <v>1</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1</v>
          </cell>
          <cell r="AR918">
            <v>15</v>
          </cell>
        </row>
        <row r="919">
          <cell r="E919">
            <v>9</v>
          </cell>
          <cell r="F919">
            <v>0</v>
          </cell>
          <cell r="G919">
            <v>0</v>
          </cell>
          <cell r="H919">
            <v>1</v>
          </cell>
          <cell r="I919">
            <v>0</v>
          </cell>
          <cell r="J919">
            <v>0</v>
          </cell>
          <cell r="K919">
            <v>0</v>
          </cell>
          <cell r="L919">
            <v>2</v>
          </cell>
          <cell r="M919">
            <v>0</v>
          </cell>
          <cell r="N919">
            <v>0</v>
          </cell>
          <cell r="O919">
            <v>0</v>
          </cell>
          <cell r="P919">
            <v>0</v>
          </cell>
          <cell r="Q919">
            <v>0</v>
          </cell>
          <cell r="R919">
            <v>1</v>
          </cell>
          <cell r="S919">
            <v>0</v>
          </cell>
          <cell r="T919">
            <v>0</v>
          </cell>
          <cell r="U919">
            <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v>0</v>
          </cell>
          <cell r="AK919">
            <v>0</v>
          </cell>
          <cell r="AL919">
            <v>0</v>
          </cell>
          <cell r="AM919">
            <v>0</v>
          </cell>
          <cell r="AN919">
            <v>0</v>
          </cell>
          <cell r="AO919">
            <v>0</v>
          </cell>
          <cell r="AP919">
            <v>0</v>
          </cell>
          <cell r="AQ919">
            <v>0</v>
          </cell>
          <cell r="AR919">
            <v>13</v>
          </cell>
        </row>
        <row r="920">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v>0</v>
          </cell>
          <cell r="AO920">
            <v>0</v>
          </cell>
          <cell r="AP920">
            <v>0</v>
          </cell>
          <cell r="AQ920">
            <v>0</v>
          </cell>
          <cell r="AR920">
            <v>0</v>
          </cell>
        </row>
        <row r="921">
          <cell r="E921">
            <v>22</v>
          </cell>
          <cell r="F921">
            <v>0</v>
          </cell>
          <cell r="G921">
            <v>0</v>
          </cell>
          <cell r="H921">
            <v>0</v>
          </cell>
          <cell r="I921">
            <v>0</v>
          </cell>
          <cell r="J921">
            <v>0</v>
          </cell>
          <cell r="K921">
            <v>0</v>
          </cell>
          <cell r="L921">
            <v>0</v>
          </cell>
          <cell r="M921">
            <v>0</v>
          </cell>
          <cell r="N921">
            <v>0</v>
          </cell>
          <cell r="O921">
            <v>0</v>
          </cell>
          <cell r="P921">
            <v>0</v>
          </cell>
          <cell r="Q921">
            <v>0</v>
          </cell>
          <cell r="R921">
            <v>0</v>
          </cell>
          <cell r="S921">
            <v>1</v>
          </cell>
          <cell r="T921">
            <v>1</v>
          </cell>
          <cell r="U921">
            <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v>0</v>
          </cell>
          <cell r="AK921">
            <v>0</v>
          </cell>
          <cell r="AL921">
            <v>0</v>
          </cell>
          <cell r="AM921">
            <v>0</v>
          </cell>
          <cell r="AN921">
            <v>0</v>
          </cell>
          <cell r="AO921">
            <v>0</v>
          </cell>
          <cell r="AP921">
            <v>0</v>
          </cell>
          <cell r="AQ921">
            <v>0</v>
          </cell>
          <cell r="AR921">
            <v>24</v>
          </cell>
        </row>
        <row r="922">
          <cell r="E922">
            <v>22</v>
          </cell>
          <cell r="F922">
            <v>11</v>
          </cell>
          <cell r="G922">
            <v>2</v>
          </cell>
          <cell r="H922">
            <v>22</v>
          </cell>
          <cell r="I922">
            <v>0</v>
          </cell>
          <cell r="J922">
            <v>7</v>
          </cell>
          <cell r="K922">
            <v>14</v>
          </cell>
          <cell r="L922">
            <v>105</v>
          </cell>
          <cell r="M922">
            <v>1</v>
          </cell>
          <cell r="N922">
            <v>1</v>
          </cell>
          <cell r="O922">
            <v>2</v>
          </cell>
          <cell r="P922">
            <v>0</v>
          </cell>
          <cell r="Q922">
            <v>52</v>
          </cell>
          <cell r="R922">
            <v>10</v>
          </cell>
          <cell r="S922">
            <v>10</v>
          </cell>
          <cell r="T922">
            <v>52</v>
          </cell>
          <cell r="U922">
            <v>0</v>
          </cell>
          <cell r="V922">
            <v>0</v>
          </cell>
          <cell r="W922">
            <v>0</v>
          </cell>
          <cell r="X922">
            <v>0</v>
          </cell>
          <cell r="Y922">
            <v>0</v>
          </cell>
          <cell r="Z922">
            <v>0</v>
          </cell>
          <cell r="AA922">
            <v>0</v>
          </cell>
          <cell r="AB922">
            <v>0</v>
          </cell>
          <cell r="AC922">
            <v>0</v>
          </cell>
          <cell r="AD922">
            <v>0</v>
          </cell>
          <cell r="AE922">
            <v>0</v>
          </cell>
          <cell r="AF922">
            <v>0</v>
          </cell>
          <cell r="AG922">
            <v>6</v>
          </cell>
          <cell r="AH922">
            <v>2</v>
          </cell>
          <cell r="AI922">
            <v>2</v>
          </cell>
          <cell r="AJ922">
            <v>0</v>
          </cell>
          <cell r="AK922">
            <v>0</v>
          </cell>
          <cell r="AL922">
            <v>0</v>
          </cell>
          <cell r="AM922">
            <v>0</v>
          </cell>
          <cell r="AN922">
            <v>0</v>
          </cell>
          <cell r="AO922">
            <v>0</v>
          </cell>
          <cell r="AP922">
            <v>0</v>
          </cell>
          <cell r="AQ922">
            <v>19</v>
          </cell>
          <cell r="AR922">
            <v>340</v>
          </cell>
        </row>
        <row r="923">
          <cell r="E923">
            <v>9</v>
          </cell>
          <cell r="F923">
            <v>6</v>
          </cell>
          <cell r="G923">
            <v>0</v>
          </cell>
          <cell r="H923">
            <v>2</v>
          </cell>
          <cell r="I923">
            <v>0</v>
          </cell>
          <cell r="J923">
            <v>2</v>
          </cell>
          <cell r="K923">
            <v>3</v>
          </cell>
          <cell r="L923">
            <v>46</v>
          </cell>
          <cell r="M923">
            <v>0</v>
          </cell>
          <cell r="N923">
            <v>0</v>
          </cell>
          <cell r="O923">
            <v>6</v>
          </cell>
          <cell r="P923">
            <v>1</v>
          </cell>
          <cell r="Q923">
            <v>17</v>
          </cell>
          <cell r="R923">
            <v>9</v>
          </cell>
          <cell r="S923">
            <v>10</v>
          </cell>
          <cell r="T923">
            <v>12</v>
          </cell>
          <cell r="U923">
            <v>0</v>
          </cell>
          <cell r="V923">
            <v>1</v>
          </cell>
          <cell r="W923">
            <v>0</v>
          </cell>
          <cell r="X923">
            <v>0</v>
          </cell>
          <cell r="Y923">
            <v>0</v>
          </cell>
          <cell r="Z923">
            <v>0</v>
          </cell>
          <cell r="AA923">
            <v>0</v>
          </cell>
          <cell r="AB923">
            <v>0</v>
          </cell>
          <cell r="AC923">
            <v>0</v>
          </cell>
          <cell r="AD923">
            <v>0</v>
          </cell>
          <cell r="AE923">
            <v>0</v>
          </cell>
          <cell r="AF923">
            <v>0</v>
          </cell>
          <cell r="AG923">
            <v>2</v>
          </cell>
          <cell r="AH923">
            <v>0</v>
          </cell>
          <cell r="AI923">
            <v>1</v>
          </cell>
          <cell r="AJ923">
            <v>2</v>
          </cell>
          <cell r="AK923">
            <v>2</v>
          </cell>
          <cell r="AL923">
            <v>0</v>
          </cell>
          <cell r="AM923">
            <v>0</v>
          </cell>
          <cell r="AN923">
            <v>0</v>
          </cell>
          <cell r="AO923">
            <v>0</v>
          </cell>
          <cell r="AP923">
            <v>0</v>
          </cell>
          <cell r="AQ923">
            <v>11</v>
          </cell>
          <cell r="AR923">
            <v>142</v>
          </cell>
        </row>
        <row r="924">
          <cell r="E924">
            <v>9</v>
          </cell>
          <cell r="F924">
            <v>4</v>
          </cell>
          <cell r="G924">
            <v>0</v>
          </cell>
          <cell r="H924">
            <v>5</v>
          </cell>
          <cell r="I924">
            <v>1</v>
          </cell>
          <cell r="J924">
            <v>0</v>
          </cell>
          <cell r="K924">
            <v>4</v>
          </cell>
          <cell r="L924">
            <v>15</v>
          </cell>
          <cell r="M924">
            <v>0</v>
          </cell>
          <cell r="N924">
            <v>0</v>
          </cell>
          <cell r="O924">
            <v>2</v>
          </cell>
          <cell r="P924">
            <v>1</v>
          </cell>
          <cell r="Q924">
            <v>11</v>
          </cell>
          <cell r="R924">
            <v>14</v>
          </cell>
          <cell r="S924">
            <v>1</v>
          </cell>
          <cell r="T924">
            <v>8</v>
          </cell>
          <cell r="U924">
            <v>0</v>
          </cell>
          <cell r="V924">
            <v>1</v>
          </cell>
          <cell r="W924">
            <v>0</v>
          </cell>
          <cell r="X924">
            <v>0</v>
          </cell>
          <cell r="Y924">
            <v>0</v>
          </cell>
          <cell r="Z924">
            <v>0</v>
          </cell>
          <cell r="AA924">
            <v>0</v>
          </cell>
          <cell r="AB924">
            <v>0</v>
          </cell>
          <cell r="AC924">
            <v>0</v>
          </cell>
          <cell r="AD924">
            <v>0</v>
          </cell>
          <cell r="AE924">
            <v>0</v>
          </cell>
          <cell r="AF924">
            <v>0</v>
          </cell>
          <cell r="AG924">
            <v>12</v>
          </cell>
          <cell r="AH924">
            <v>2</v>
          </cell>
          <cell r="AI924">
            <v>0</v>
          </cell>
          <cell r="AJ924">
            <v>3</v>
          </cell>
          <cell r="AK924">
            <v>0</v>
          </cell>
          <cell r="AL924">
            <v>0</v>
          </cell>
          <cell r="AM924">
            <v>0</v>
          </cell>
          <cell r="AN924">
            <v>0</v>
          </cell>
          <cell r="AO924">
            <v>0</v>
          </cell>
          <cell r="AP924">
            <v>0</v>
          </cell>
          <cell r="AQ924">
            <v>4</v>
          </cell>
          <cell r="AR924">
            <v>97</v>
          </cell>
        </row>
        <row r="925">
          <cell r="E925">
            <v>0</v>
          </cell>
          <cell r="F925">
            <v>0</v>
          </cell>
          <cell r="G925">
            <v>0</v>
          </cell>
          <cell r="H925">
            <v>1</v>
          </cell>
          <cell r="I925">
            <v>0</v>
          </cell>
          <cell r="J925">
            <v>0</v>
          </cell>
          <cell r="K925">
            <v>2</v>
          </cell>
          <cell r="L925">
            <v>11</v>
          </cell>
          <cell r="M925">
            <v>0</v>
          </cell>
          <cell r="N925">
            <v>0</v>
          </cell>
          <cell r="O925">
            <v>0</v>
          </cell>
          <cell r="P925">
            <v>0</v>
          </cell>
          <cell r="Q925">
            <v>3</v>
          </cell>
          <cell r="R925">
            <v>0</v>
          </cell>
          <cell r="S925">
            <v>0</v>
          </cell>
          <cell r="T925">
            <v>4</v>
          </cell>
          <cell r="U925">
            <v>0</v>
          </cell>
          <cell r="V925">
            <v>0</v>
          </cell>
          <cell r="W925">
            <v>0</v>
          </cell>
          <cell r="X925">
            <v>0</v>
          </cell>
          <cell r="Y925">
            <v>0</v>
          </cell>
          <cell r="Z925">
            <v>0</v>
          </cell>
          <cell r="AA925">
            <v>0</v>
          </cell>
          <cell r="AB925">
            <v>0</v>
          </cell>
          <cell r="AC925">
            <v>0</v>
          </cell>
          <cell r="AD925">
            <v>0</v>
          </cell>
          <cell r="AE925">
            <v>0</v>
          </cell>
          <cell r="AF925">
            <v>0</v>
          </cell>
          <cell r="AG925">
            <v>3</v>
          </cell>
          <cell r="AH925">
            <v>0</v>
          </cell>
          <cell r="AI925">
            <v>0</v>
          </cell>
          <cell r="AJ925">
            <v>0</v>
          </cell>
          <cell r="AK925">
            <v>0</v>
          </cell>
          <cell r="AL925">
            <v>0</v>
          </cell>
          <cell r="AM925">
            <v>0</v>
          </cell>
          <cell r="AN925">
            <v>0</v>
          </cell>
          <cell r="AO925">
            <v>0</v>
          </cell>
          <cell r="AP925">
            <v>0</v>
          </cell>
          <cell r="AQ925">
            <v>3</v>
          </cell>
          <cell r="AR925">
            <v>27</v>
          </cell>
        </row>
        <row r="926">
          <cell r="E926">
            <v>0</v>
          </cell>
          <cell r="F926">
            <v>3</v>
          </cell>
          <cell r="G926">
            <v>2</v>
          </cell>
          <cell r="H926">
            <v>26</v>
          </cell>
          <cell r="I926">
            <v>0</v>
          </cell>
          <cell r="J926">
            <v>11</v>
          </cell>
          <cell r="K926">
            <v>53</v>
          </cell>
          <cell r="L926">
            <v>103</v>
          </cell>
          <cell r="M926">
            <v>0</v>
          </cell>
          <cell r="N926">
            <v>0</v>
          </cell>
          <cell r="O926">
            <v>2</v>
          </cell>
          <cell r="P926">
            <v>2</v>
          </cell>
          <cell r="Q926">
            <v>29</v>
          </cell>
          <cell r="R926">
            <v>42</v>
          </cell>
          <cell r="S926">
            <v>1</v>
          </cell>
          <cell r="T926">
            <v>9</v>
          </cell>
          <cell r="U926">
            <v>0</v>
          </cell>
          <cell r="V926">
            <v>2</v>
          </cell>
          <cell r="W926">
            <v>0</v>
          </cell>
          <cell r="X926">
            <v>0</v>
          </cell>
          <cell r="Y926">
            <v>0</v>
          </cell>
          <cell r="Z926">
            <v>0</v>
          </cell>
          <cell r="AA926">
            <v>0</v>
          </cell>
          <cell r="AB926">
            <v>0</v>
          </cell>
          <cell r="AC926">
            <v>0</v>
          </cell>
          <cell r="AD926">
            <v>0</v>
          </cell>
          <cell r="AE926">
            <v>0</v>
          </cell>
          <cell r="AF926">
            <v>0</v>
          </cell>
          <cell r="AG926">
            <v>5</v>
          </cell>
          <cell r="AH926">
            <v>26</v>
          </cell>
          <cell r="AI926">
            <v>2</v>
          </cell>
          <cell r="AJ926">
            <v>0</v>
          </cell>
          <cell r="AK926">
            <v>0</v>
          </cell>
          <cell r="AL926">
            <v>0</v>
          </cell>
          <cell r="AM926">
            <v>0</v>
          </cell>
          <cell r="AN926">
            <v>0</v>
          </cell>
          <cell r="AO926">
            <v>0</v>
          </cell>
          <cell r="AP926">
            <v>0</v>
          </cell>
          <cell r="AQ926">
            <v>32</v>
          </cell>
          <cell r="AR926">
            <v>350</v>
          </cell>
        </row>
        <row r="927">
          <cell r="E927">
            <v>1</v>
          </cell>
          <cell r="F927">
            <v>0</v>
          </cell>
          <cell r="G927">
            <v>0</v>
          </cell>
          <cell r="H927">
            <v>6</v>
          </cell>
          <cell r="I927">
            <v>0</v>
          </cell>
          <cell r="J927">
            <v>2</v>
          </cell>
          <cell r="K927">
            <v>20</v>
          </cell>
          <cell r="L927">
            <v>50</v>
          </cell>
          <cell r="M927">
            <v>0</v>
          </cell>
          <cell r="N927">
            <v>0</v>
          </cell>
          <cell r="O927">
            <v>1</v>
          </cell>
          <cell r="P927">
            <v>3</v>
          </cell>
          <cell r="Q927">
            <v>75</v>
          </cell>
          <cell r="R927">
            <v>5</v>
          </cell>
          <cell r="S927">
            <v>0</v>
          </cell>
          <cell r="T927">
            <v>36</v>
          </cell>
          <cell r="U927">
            <v>0</v>
          </cell>
          <cell r="V927">
            <v>1</v>
          </cell>
          <cell r="W927">
            <v>0</v>
          </cell>
          <cell r="X927">
            <v>0</v>
          </cell>
          <cell r="Y927">
            <v>0</v>
          </cell>
          <cell r="Z927">
            <v>0</v>
          </cell>
          <cell r="AA927">
            <v>0</v>
          </cell>
          <cell r="AB927">
            <v>0</v>
          </cell>
          <cell r="AC927">
            <v>0</v>
          </cell>
          <cell r="AD927">
            <v>0</v>
          </cell>
          <cell r="AE927">
            <v>0</v>
          </cell>
          <cell r="AF927">
            <v>0</v>
          </cell>
          <cell r="AG927">
            <v>7</v>
          </cell>
          <cell r="AH927">
            <v>12</v>
          </cell>
          <cell r="AI927">
            <v>1</v>
          </cell>
          <cell r="AJ927">
            <v>4</v>
          </cell>
          <cell r="AK927">
            <v>7</v>
          </cell>
          <cell r="AL927">
            <v>0</v>
          </cell>
          <cell r="AM927">
            <v>0</v>
          </cell>
          <cell r="AN927">
            <v>0</v>
          </cell>
          <cell r="AO927">
            <v>0</v>
          </cell>
          <cell r="AP927">
            <v>0</v>
          </cell>
          <cell r="AQ927">
            <v>23</v>
          </cell>
          <cell r="AR927">
            <v>254</v>
          </cell>
        </row>
        <row r="928">
          <cell r="E928">
            <v>3</v>
          </cell>
          <cell r="F928">
            <v>8</v>
          </cell>
          <cell r="G928">
            <v>0</v>
          </cell>
          <cell r="H928">
            <v>12</v>
          </cell>
          <cell r="I928">
            <v>0</v>
          </cell>
          <cell r="J928">
            <v>9</v>
          </cell>
          <cell r="K928">
            <v>30</v>
          </cell>
          <cell r="L928">
            <v>80</v>
          </cell>
          <cell r="M928">
            <v>0</v>
          </cell>
          <cell r="N928">
            <v>2</v>
          </cell>
          <cell r="O928">
            <v>7</v>
          </cell>
          <cell r="P928">
            <v>3</v>
          </cell>
          <cell r="Q928">
            <v>68</v>
          </cell>
          <cell r="R928">
            <v>16</v>
          </cell>
          <cell r="S928">
            <v>1</v>
          </cell>
          <cell r="T928">
            <v>47</v>
          </cell>
          <cell r="U928">
            <v>0</v>
          </cell>
          <cell r="V928">
            <v>0</v>
          </cell>
          <cell r="W928">
            <v>0</v>
          </cell>
          <cell r="X928">
            <v>0</v>
          </cell>
          <cell r="Y928">
            <v>0</v>
          </cell>
          <cell r="Z928">
            <v>0</v>
          </cell>
          <cell r="AA928">
            <v>0</v>
          </cell>
          <cell r="AB928">
            <v>0</v>
          </cell>
          <cell r="AC928">
            <v>0</v>
          </cell>
          <cell r="AD928">
            <v>0</v>
          </cell>
          <cell r="AE928">
            <v>0</v>
          </cell>
          <cell r="AF928">
            <v>0</v>
          </cell>
          <cell r="AG928">
            <v>2</v>
          </cell>
          <cell r="AH928">
            <v>11</v>
          </cell>
          <cell r="AI928">
            <v>2</v>
          </cell>
          <cell r="AJ928">
            <v>0</v>
          </cell>
          <cell r="AK928">
            <v>0</v>
          </cell>
          <cell r="AL928">
            <v>0</v>
          </cell>
          <cell r="AM928">
            <v>0</v>
          </cell>
          <cell r="AN928">
            <v>0</v>
          </cell>
          <cell r="AO928">
            <v>0</v>
          </cell>
          <cell r="AP928">
            <v>0</v>
          </cell>
          <cell r="AQ928">
            <v>11</v>
          </cell>
          <cell r="AR928">
            <v>312</v>
          </cell>
        </row>
        <row r="929">
          <cell r="E929">
            <v>28</v>
          </cell>
          <cell r="F929">
            <v>30</v>
          </cell>
          <cell r="G929">
            <v>6</v>
          </cell>
          <cell r="H929">
            <v>20</v>
          </cell>
          <cell r="I929">
            <v>0</v>
          </cell>
          <cell r="J929">
            <v>8</v>
          </cell>
          <cell r="K929">
            <v>0</v>
          </cell>
          <cell r="L929">
            <v>0</v>
          </cell>
          <cell r="M929">
            <v>0</v>
          </cell>
          <cell r="N929">
            <v>0</v>
          </cell>
          <cell r="O929">
            <v>51</v>
          </cell>
          <cell r="P929">
            <v>0</v>
          </cell>
          <cell r="Q929">
            <v>43</v>
          </cell>
          <cell r="R929">
            <v>0</v>
          </cell>
          <cell r="S929">
            <v>1</v>
          </cell>
          <cell r="T929">
            <v>80</v>
          </cell>
          <cell r="U929">
            <v>0</v>
          </cell>
          <cell r="V929">
            <v>0</v>
          </cell>
          <cell r="W929">
            <v>0</v>
          </cell>
          <cell r="X929">
            <v>0</v>
          </cell>
          <cell r="Y929">
            <v>0</v>
          </cell>
          <cell r="Z929">
            <v>0</v>
          </cell>
          <cell r="AA929">
            <v>0</v>
          </cell>
          <cell r="AB929">
            <v>0</v>
          </cell>
          <cell r="AC929">
            <v>0</v>
          </cell>
          <cell r="AD929">
            <v>0</v>
          </cell>
          <cell r="AE929">
            <v>0</v>
          </cell>
          <cell r="AF929">
            <v>0</v>
          </cell>
          <cell r="AG929">
            <v>5</v>
          </cell>
          <cell r="AH929">
            <v>13</v>
          </cell>
          <cell r="AI929">
            <v>0</v>
          </cell>
          <cell r="AJ929">
            <v>1</v>
          </cell>
          <cell r="AK929">
            <v>0</v>
          </cell>
          <cell r="AL929">
            <v>0</v>
          </cell>
          <cell r="AM929">
            <v>0</v>
          </cell>
          <cell r="AN929">
            <v>0</v>
          </cell>
          <cell r="AO929">
            <v>0</v>
          </cell>
          <cell r="AP929">
            <v>0</v>
          </cell>
          <cell r="AQ929">
            <v>7</v>
          </cell>
          <cell r="AR929">
            <v>293</v>
          </cell>
        </row>
        <row r="930">
          <cell r="E930">
            <v>8</v>
          </cell>
          <cell r="F930">
            <v>1</v>
          </cell>
          <cell r="G930">
            <v>1</v>
          </cell>
          <cell r="H930">
            <v>1</v>
          </cell>
          <cell r="I930">
            <v>0</v>
          </cell>
          <cell r="J930">
            <v>0</v>
          </cell>
          <cell r="K930">
            <v>0</v>
          </cell>
          <cell r="L930">
            <v>0</v>
          </cell>
          <cell r="M930">
            <v>0</v>
          </cell>
          <cell r="N930">
            <v>0</v>
          </cell>
          <cell r="O930">
            <v>12</v>
          </cell>
          <cell r="P930">
            <v>0</v>
          </cell>
          <cell r="Q930">
            <v>0</v>
          </cell>
          <cell r="R930">
            <v>0</v>
          </cell>
          <cell r="S930">
            <v>0</v>
          </cell>
          <cell r="T930">
            <v>1</v>
          </cell>
          <cell r="U930">
            <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0</v>
          </cell>
          <cell r="AO930">
            <v>0</v>
          </cell>
          <cell r="AP930">
            <v>0</v>
          </cell>
          <cell r="AQ930">
            <v>0</v>
          </cell>
          <cell r="AR930">
            <v>24</v>
          </cell>
        </row>
        <row r="931">
          <cell r="E931">
            <v>0</v>
          </cell>
          <cell r="F931">
            <v>0</v>
          </cell>
          <cell r="G931">
            <v>0</v>
          </cell>
          <cell r="H931">
            <v>0</v>
          </cell>
          <cell r="I931">
            <v>0</v>
          </cell>
          <cell r="J931">
            <v>1</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1</v>
          </cell>
        </row>
        <row r="932">
          <cell r="E932">
            <v>0</v>
          </cell>
          <cell r="F932">
            <v>0</v>
          </cell>
          <cell r="G932">
            <v>0</v>
          </cell>
          <cell r="H932">
            <v>2</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0</v>
          </cell>
          <cell r="AO932">
            <v>0</v>
          </cell>
          <cell r="AP932">
            <v>0</v>
          </cell>
          <cell r="AQ932">
            <v>0</v>
          </cell>
          <cell r="AR932">
            <v>2</v>
          </cell>
        </row>
        <row r="933">
          <cell r="E933">
            <v>3</v>
          </cell>
          <cell r="F933">
            <v>1</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P933">
            <v>0</v>
          </cell>
          <cell r="AQ933">
            <v>0</v>
          </cell>
          <cell r="AR933">
            <v>4</v>
          </cell>
        </row>
        <row r="934">
          <cell r="E934">
            <v>9</v>
          </cell>
          <cell r="F934">
            <v>21</v>
          </cell>
          <cell r="G934">
            <v>1</v>
          </cell>
          <cell r="H934">
            <v>3</v>
          </cell>
          <cell r="I934">
            <v>0</v>
          </cell>
          <cell r="J934">
            <v>1</v>
          </cell>
          <cell r="K934">
            <v>5</v>
          </cell>
          <cell r="L934">
            <v>60</v>
          </cell>
          <cell r="M934">
            <v>0</v>
          </cell>
          <cell r="N934">
            <v>0</v>
          </cell>
          <cell r="O934">
            <v>0</v>
          </cell>
          <cell r="P934">
            <v>0</v>
          </cell>
          <cell r="Q934">
            <v>8</v>
          </cell>
          <cell r="R934">
            <v>5</v>
          </cell>
          <cell r="S934">
            <v>6</v>
          </cell>
          <cell r="T934">
            <v>6</v>
          </cell>
          <cell r="U934">
            <v>0</v>
          </cell>
          <cell r="V934">
            <v>0</v>
          </cell>
          <cell r="W934">
            <v>1</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3</v>
          </cell>
          <cell r="AL934">
            <v>0</v>
          </cell>
          <cell r="AM934">
            <v>0</v>
          </cell>
          <cell r="AN934">
            <v>0</v>
          </cell>
          <cell r="AO934">
            <v>0</v>
          </cell>
          <cell r="AP934">
            <v>0</v>
          </cell>
          <cell r="AQ934">
            <v>3</v>
          </cell>
          <cell r="AR934">
            <v>132</v>
          </cell>
        </row>
        <row r="935">
          <cell r="E935">
            <v>4</v>
          </cell>
          <cell r="F935">
            <v>0</v>
          </cell>
          <cell r="G935">
            <v>0</v>
          </cell>
          <cell r="H935">
            <v>0</v>
          </cell>
          <cell r="I935">
            <v>0</v>
          </cell>
          <cell r="J935">
            <v>0</v>
          </cell>
          <cell r="K935">
            <v>0</v>
          </cell>
          <cell r="L935">
            <v>1</v>
          </cell>
          <cell r="M935">
            <v>0</v>
          </cell>
          <cell r="N935">
            <v>0</v>
          </cell>
          <cell r="O935">
            <v>0</v>
          </cell>
          <cell r="P935">
            <v>0</v>
          </cell>
          <cell r="Q935">
            <v>0</v>
          </cell>
          <cell r="R935">
            <v>0</v>
          </cell>
          <cell r="S935">
            <v>2</v>
          </cell>
          <cell r="T935">
            <v>0</v>
          </cell>
          <cell r="U935">
            <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v>0</v>
          </cell>
          <cell r="AO935">
            <v>0</v>
          </cell>
          <cell r="AP935">
            <v>0</v>
          </cell>
          <cell r="AQ935">
            <v>0</v>
          </cell>
          <cell r="AR935">
            <v>7</v>
          </cell>
        </row>
        <row r="936">
          <cell r="E936">
            <v>23</v>
          </cell>
          <cell r="F936">
            <v>10</v>
          </cell>
          <cell r="G936">
            <v>2</v>
          </cell>
          <cell r="H936">
            <v>16</v>
          </cell>
          <cell r="I936">
            <v>0</v>
          </cell>
          <cell r="J936">
            <v>3</v>
          </cell>
          <cell r="K936">
            <v>27</v>
          </cell>
          <cell r="L936">
            <v>244</v>
          </cell>
          <cell r="M936">
            <v>0</v>
          </cell>
          <cell r="N936">
            <v>0</v>
          </cell>
          <cell r="O936">
            <v>7</v>
          </cell>
          <cell r="P936">
            <v>0</v>
          </cell>
          <cell r="Q936">
            <v>0</v>
          </cell>
          <cell r="R936">
            <v>25</v>
          </cell>
          <cell r="S936">
            <v>1</v>
          </cell>
          <cell r="T936">
            <v>0</v>
          </cell>
          <cell r="U936">
            <v>0</v>
          </cell>
          <cell r="V936">
            <v>6</v>
          </cell>
          <cell r="W936">
            <v>0</v>
          </cell>
          <cell r="X936">
            <v>0</v>
          </cell>
          <cell r="Y936">
            <v>0</v>
          </cell>
          <cell r="Z936">
            <v>0</v>
          </cell>
          <cell r="AA936">
            <v>0</v>
          </cell>
          <cell r="AB936">
            <v>0</v>
          </cell>
          <cell r="AC936">
            <v>1</v>
          </cell>
          <cell r="AD936">
            <v>0</v>
          </cell>
          <cell r="AE936">
            <v>0</v>
          </cell>
          <cell r="AF936">
            <v>0</v>
          </cell>
          <cell r="AG936">
            <v>2</v>
          </cell>
          <cell r="AH936">
            <v>8</v>
          </cell>
          <cell r="AI936">
            <v>1</v>
          </cell>
          <cell r="AJ936">
            <v>0</v>
          </cell>
          <cell r="AK936">
            <v>0</v>
          </cell>
          <cell r="AL936">
            <v>0</v>
          </cell>
          <cell r="AM936">
            <v>0</v>
          </cell>
          <cell r="AN936">
            <v>0</v>
          </cell>
          <cell r="AO936">
            <v>0</v>
          </cell>
          <cell r="AP936">
            <v>0</v>
          </cell>
          <cell r="AQ936">
            <v>8</v>
          </cell>
          <cell r="AR936">
            <v>384</v>
          </cell>
        </row>
        <row r="937">
          <cell r="E937">
            <v>1</v>
          </cell>
          <cell r="F937">
            <v>0</v>
          </cell>
          <cell r="G937">
            <v>0</v>
          </cell>
          <cell r="H937">
            <v>0</v>
          </cell>
          <cell r="I937">
            <v>0</v>
          </cell>
          <cell r="J937">
            <v>0</v>
          </cell>
          <cell r="K937">
            <v>0</v>
          </cell>
          <cell r="L937">
            <v>1</v>
          </cell>
          <cell r="M937">
            <v>0</v>
          </cell>
          <cell r="N937">
            <v>0</v>
          </cell>
          <cell r="O937">
            <v>0</v>
          </cell>
          <cell r="P937">
            <v>0</v>
          </cell>
          <cell r="Q937">
            <v>0</v>
          </cell>
          <cell r="R937">
            <v>1</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0</v>
          </cell>
          <cell r="AO937">
            <v>0</v>
          </cell>
          <cell r="AP937">
            <v>0</v>
          </cell>
          <cell r="AQ937">
            <v>0</v>
          </cell>
          <cell r="AR937">
            <v>3</v>
          </cell>
        </row>
        <row r="938">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P938">
            <v>0</v>
          </cell>
          <cell r="AQ938">
            <v>0</v>
          </cell>
          <cell r="AR938">
            <v>0</v>
          </cell>
        </row>
        <row r="939">
          <cell r="E939">
            <v>0</v>
          </cell>
          <cell r="F939">
            <v>1</v>
          </cell>
          <cell r="G939">
            <v>0</v>
          </cell>
          <cell r="H939">
            <v>1</v>
          </cell>
          <cell r="I939">
            <v>0</v>
          </cell>
          <cell r="J939">
            <v>0</v>
          </cell>
          <cell r="K939">
            <v>1</v>
          </cell>
          <cell r="L939">
            <v>28</v>
          </cell>
          <cell r="M939">
            <v>0</v>
          </cell>
          <cell r="N939">
            <v>0</v>
          </cell>
          <cell r="O939">
            <v>1</v>
          </cell>
          <cell r="P939">
            <v>0</v>
          </cell>
          <cell r="Q939">
            <v>0</v>
          </cell>
          <cell r="R939">
            <v>4</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36</v>
          </cell>
        </row>
        <row r="940">
          <cell r="E940">
            <v>0</v>
          </cell>
          <cell r="F940">
            <v>1</v>
          </cell>
          <cell r="G940">
            <v>0</v>
          </cell>
          <cell r="H940">
            <v>1</v>
          </cell>
          <cell r="I940">
            <v>0</v>
          </cell>
          <cell r="J940">
            <v>0</v>
          </cell>
          <cell r="K940">
            <v>1</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3</v>
          </cell>
        </row>
        <row r="941">
          <cell r="E941">
            <v>8</v>
          </cell>
          <cell r="F941">
            <v>0</v>
          </cell>
          <cell r="G941">
            <v>0</v>
          </cell>
          <cell r="H941">
            <v>12</v>
          </cell>
          <cell r="I941">
            <v>0</v>
          </cell>
          <cell r="J941">
            <v>0</v>
          </cell>
          <cell r="K941">
            <v>4</v>
          </cell>
          <cell r="L941">
            <v>58</v>
          </cell>
          <cell r="M941">
            <v>0</v>
          </cell>
          <cell r="N941">
            <v>0</v>
          </cell>
          <cell r="O941">
            <v>2</v>
          </cell>
          <cell r="P941">
            <v>0</v>
          </cell>
          <cell r="Q941">
            <v>0</v>
          </cell>
          <cell r="R941">
            <v>2</v>
          </cell>
          <cell r="S941">
            <v>0</v>
          </cell>
          <cell r="T941">
            <v>0</v>
          </cell>
          <cell r="U941">
            <v>0</v>
          </cell>
          <cell r="V941">
            <v>1</v>
          </cell>
          <cell r="W941">
            <v>0</v>
          </cell>
          <cell r="X941">
            <v>0</v>
          </cell>
          <cell r="Y941">
            <v>0</v>
          </cell>
          <cell r="Z941">
            <v>0</v>
          </cell>
          <cell r="AA941">
            <v>0</v>
          </cell>
          <cell r="AB941">
            <v>0</v>
          </cell>
          <cell r="AC941">
            <v>0</v>
          </cell>
          <cell r="AD941">
            <v>0</v>
          </cell>
          <cell r="AE941">
            <v>0</v>
          </cell>
          <cell r="AF941">
            <v>0</v>
          </cell>
          <cell r="AG941">
            <v>0</v>
          </cell>
          <cell r="AH941">
            <v>5</v>
          </cell>
          <cell r="AI941">
            <v>0</v>
          </cell>
          <cell r="AJ941">
            <v>3</v>
          </cell>
          <cell r="AK941">
            <v>0</v>
          </cell>
          <cell r="AL941">
            <v>0</v>
          </cell>
          <cell r="AM941">
            <v>0</v>
          </cell>
          <cell r="AN941">
            <v>0</v>
          </cell>
          <cell r="AO941">
            <v>0</v>
          </cell>
          <cell r="AP941">
            <v>0</v>
          </cell>
          <cell r="AQ941">
            <v>0</v>
          </cell>
          <cell r="AR941">
            <v>95</v>
          </cell>
        </row>
        <row r="942">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cell r="AO942">
            <v>0</v>
          </cell>
          <cell r="AP942">
            <v>0</v>
          </cell>
          <cell r="AQ942">
            <v>0</v>
          </cell>
          <cell r="AR942">
            <v>0</v>
          </cell>
        </row>
        <row r="943">
          <cell r="E943">
            <v>36</v>
          </cell>
          <cell r="F943">
            <v>32</v>
          </cell>
          <cell r="G943">
            <v>3</v>
          </cell>
          <cell r="H943">
            <v>24</v>
          </cell>
          <cell r="I943">
            <v>2</v>
          </cell>
          <cell r="J943">
            <v>0</v>
          </cell>
          <cell r="K943">
            <v>109</v>
          </cell>
          <cell r="L943">
            <v>801</v>
          </cell>
          <cell r="M943">
            <v>1</v>
          </cell>
          <cell r="N943">
            <v>0</v>
          </cell>
          <cell r="O943">
            <v>51</v>
          </cell>
          <cell r="P943">
            <v>0</v>
          </cell>
          <cell r="Q943">
            <v>0</v>
          </cell>
          <cell r="R943">
            <v>61</v>
          </cell>
          <cell r="S943">
            <v>0</v>
          </cell>
          <cell r="T943">
            <v>0</v>
          </cell>
          <cell r="U943">
            <v>1</v>
          </cell>
          <cell r="V943">
            <v>25</v>
          </cell>
          <cell r="W943">
            <v>0</v>
          </cell>
          <cell r="X943">
            <v>0</v>
          </cell>
          <cell r="Y943">
            <v>0</v>
          </cell>
          <cell r="Z943">
            <v>0</v>
          </cell>
          <cell r="AA943">
            <v>0</v>
          </cell>
          <cell r="AB943">
            <v>0</v>
          </cell>
          <cell r="AC943">
            <v>1</v>
          </cell>
          <cell r="AD943">
            <v>82</v>
          </cell>
          <cell r="AE943">
            <v>0</v>
          </cell>
          <cell r="AF943">
            <v>1</v>
          </cell>
          <cell r="AG943">
            <v>1</v>
          </cell>
          <cell r="AH943">
            <v>2</v>
          </cell>
          <cell r="AI943">
            <v>4</v>
          </cell>
          <cell r="AJ943">
            <v>0</v>
          </cell>
          <cell r="AK943">
            <v>0</v>
          </cell>
          <cell r="AL943">
            <v>0</v>
          </cell>
          <cell r="AM943">
            <v>0</v>
          </cell>
          <cell r="AN943">
            <v>0</v>
          </cell>
          <cell r="AO943">
            <v>0</v>
          </cell>
          <cell r="AP943">
            <v>0</v>
          </cell>
          <cell r="AQ943">
            <v>15</v>
          </cell>
          <cell r="AR943">
            <v>1252</v>
          </cell>
        </row>
        <row r="944">
          <cell r="E944">
            <v>2</v>
          </cell>
          <cell r="F944">
            <v>3</v>
          </cell>
          <cell r="G944">
            <v>0</v>
          </cell>
          <cell r="H944">
            <v>0</v>
          </cell>
          <cell r="I944">
            <v>0</v>
          </cell>
          <cell r="J944">
            <v>0</v>
          </cell>
          <cell r="K944">
            <v>0</v>
          </cell>
          <cell r="L944">
            <v>3</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P944">
            <v>0</v>
          </cell>
          <cell r="AQ944">
            <v>2</v>
          </cell>
          <cell r="AR944">
            <v>10</v>
          </cell>
        </row>
        <row r="945">
          <cell r="E945">
            <v>2</v>
          </cell>
          <cell r="F945">
            <v>1</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cell r="AB945">
            <v>0</v>
          </cell>
          <cell r="AC945">
            <v>0</v>
          </cell>
          <cell r="AD945">
            <v>0</v>
          </cell>
          <cell r="AE945">
            <v>0</v>
          </cell>
          <cell r="AF945">
            <v>0</v>
          </cell>
          <cell r="AG945">
            <v>0</v>
          </cell>
          <cell r="AH945">
            <v>0</v>
          </cell>
          <cell r="AI945">
            <v>0</v>
          </cell>
          <cell r="AJ945">
            <v>0</v>
          </cell>
          <cell r="AK945">
            <v>0</v>
          </cell>
          <cell r="AL945">
            <v>0</v>
          </cell>
          <cell r="AM945">
            <v>0</v>
          </cell>
          <cell r="AN945">
            <v>0</v>
          </cell>
          <cell r="AO945">
            <v>0</v>
          </cell>
          <cell r="AP945">
            <v>0</v>
          </cell>
          <cell r="AQ945">
            <v>0</v>
          </cell>
          <cell r="AR945">
            <v>3</v>
          </cell>
        </row>
        <row r="946">
          <cell r="E946">
            <v>21</v>
          </cell>
          <cell r="F946">
            <v>23</v>
          </cell>
          <cell r="G946">
            <v>3</v>
          </cell>
          <cell r="H946">
            <v>18</v>
          </cell>
          <cell r="I946">
            <v>3</v>
          </cell>
          <cell r="J946">
            <v>0</v>
          </cell>
          <cell r="K946">
            <v>79</v>
          </cell>
          <cell r="L946">
            <v>602</v>
          </cell>
          <cell r="M946">
            <v>1</v>
          </cell>
          <cell r="N946">
            <v>0</v>
          </cell>
          <cell r="O946">
            <v>45</v>
          </cell>
          <cell r="P946">
            <v>0</v>
          </cell>
          <cell r="Q946">
            <v>0</v>
          </cell>
          <cell r="R946">
            <v>48</v>
          </cell>
          <cell r="S946">
            <v>5</v>
          </cell>
          <cell r="T946">
            <v>0</v>
          </cell>
          <cell r="U946">
            <v>1</v>
          </cell>
          <cell r="V946">
            <v>18</v>
          </cell>
          <cell r="W946">
            <v>0</v>
          </cell>
          <cell r="X946">
            <v>0</v>
          </cell>
          <cell r="Y946">
            <v>0</v>
          </cell>
          <cell r="Z946">
            <v>0</v>
          </cell>
          <cell r="AA946">
            <v>0</v>
          </cell>
          <cell r="AB946">
            <v>0</v>
          </cell>
          <cell r="AC946">
            <v>1</v>
          </cell>
          <cell r="AD946">
            <v>69</v>
          </cell>
          <cell r="AE946">
            <v>0</v>
          </cell>
          <cell r="AF946">
            <v>0</v>
          </cell>
          <cell r="AG946">
            <v>1</v>
          </cell>
          <cell r="AH946">
            <v>2</v>
          </cell>
          <cell r="AI946">
            <v>4</v>
          </cell>
          <cell r="AJ946">
            <v>0</v>
          </cell>
          <cell r="AK946">
            <v>0</v>
          </cell>
          <cell r="AL946">
            <v>0</v>
          </cell>
          <cell r="AM946">
            <v>0</v>
          </cell>
          <cell r="AN946">
            <v>0</v>
          </cell>
          <cell r="AO946">
            <v>0</v>
          </cell>
          <cell r="AP946">
            <v>0</v>
          </cell>
          <cell r="AQ946">
            <v>11</v>
          </cell>
          <cell r="AR946">
            <v>955</v>
          </cell>
        </row>
        <row r="947">
          <cell r="E947">
            <v>0</v>
          </cell>
          <cell r="F947">
            <v>15</v>
          </cell>
          <cell r="G947">
            <v>0</v>
          </cell>
          <cell r="H947">
            <v>0</v>
          </cell>
          <cell r="I947">
            <v>0</v>
          </cell>
          <cell r="J947">
            <v>0</v>
          </cell>
          <cell r="K947">
            <v>0</v>
          </cell>
          <cell r="L947">
            <v>1</v>
          </cell>
          <cell r="M947">
            <v>0</v>
          </cell>
          <cell r="N947">
            <v>0</v>
          </cell>
          <cell r="O947">
            <v>1</v>
          </cell>
          <cell r="P947">
            <v>0</v>
          </cell>
          <cell r="Q947">
            <v>0</v>
          </cell>
          <cell r="R947">
            <v>0</v>
          </cell>
          <cell r="S947">
            <v>4</v>
          </cell>
          <cell r="T947">
            <v>0</v>
          </cell>
          <cell r="U947">
            <v>0</v>
          </cell>
          <cell r="V947">
            <v>0</v>
          </cell>
          <cell r="W947">
            <v>0</v>
          </cell>
          <cell r="X947">
            <v>0</v>
          </cell>
          <cell r="Y947">
            <v>0</v>
          </cell>
          <cell r="Z947">
            <v>0</v>
          </cell>
          <cell r="AA947">
            <v>0</v>
          </cell>
          <cell r="AB947">
            <v>0</v>
          </cell>
          <cell r="AC947">
            <v>0</v>
          </cell>
          <cell r="AD947">
            <v>0</v>
          </cell>
          <cell r="AE947">
            <v>0</v>
          </cell>
          <cell r="AF947">
            <v>0</v>
          </cell>
          <cell r="AG947">
            <v>0</v>
          </cell>
          <cell r="AH947">
            <v>0</v>
          </cell>
          <cell r="AI947">
            <v>0</v>
          </cell>
          <cell r="AJ947">
            <v>0</v>
          </cell>
          <cell r="AK947">
            <v>0</v>
          </cell>
          <cell r="AL947">
            <v>0</v>
          </cell>
          <cell r="AM947">
            <v>0</v>
          </cell>
          <cell r="AN947">
            <v>0</v>
          </cell>
          <cell r="AO947">
            <v>0</v>
          </cell>
          <cell r="AP947">
            <v>0</v>
          </cell>
          <cell r="AQ947">
            <v>0</v>
          </cell>
          <cell r="AR947">
            <v>21</v>
          </cell>
        </row>
        <row r="948">
          <cell r="E948">
            <v>7</v>
          </cell>
          <cell r="F948">
            <v>2</v>
          </cell>
          <cell r="G948">
            <v>0</v>
          </cell>
          <cell r="H948">
            <v>1</v>
          </cell>
          <cell r="I948">
            <v>0</v>
          </cell>
          <cell r="J948">
            <v>0</v>
          </cell>
          <cell r="K948">
            <v>1</v>
          </cell>
          <cell r="L948">
            <v>1</v>
          </cell>
          <cell r="M948">
            <v>0</v>
          </cell>
          <cell r="N948">
            <v>0</v>
          </cell>
          <cell r="O948">
            <v>0</v>
          </cell>
          <cell r="P948">
            <v>0</v>
          </cell>
          <cell r="Q948">
            <v>0</v>
          </cell>
          <cell r="R948">
            <v>0</v>
          </cell>
          <cell r="S948">
            <v>10</v>
          </cell>
          <cell r="T948">
            <v>0</v>
          </cell>
          <cell r="U948">
            <v>0</v>
          </cell>
          <cell r="V948">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v>0</v>
          </cell>
          <cell r="AK948">
            <v>0</v>
          </cell>
          <cell r="AL948">
            <v>0</v>
          </cell>
          <cell r="AM948">
            <v>0</v>
          </cell>
          <cell r="AN948">
            <v>0</v>
          </cell>
          <cell r="AO948">
            <v>0</v>
          </cell>
          <cell r="AP948">
            <v>0</v>
          </cell>
          <cell r="AQ948">
            <v>2</v>
          </cell>
          <cell r="AR948">
            <v>24</v>
          </cell>
        </row>
        <row r="949">
          <cell r="E949">
            <v>9</v>
          </cell>
          <cell r="F949">
            <v>10</v>
          </cell>
          <cell r="G949">
            <v>1</v>
          </cell>
          <cell r="H949">
            <v>7</v>
          </cell>
          <cell r="I949">
            <v>0</v>
          </cell>
          <cell r="J949">
            <v>0</v>
          </cell>
          <cell r="K949">
            <v>9</v>
          </cell>
          <cell r="L949">
            <v>27</v>
          </cell>
          <cell r="M949">
            <v>0</v>
          </cell>
          <cell r="N949">
            <v>0</v>
          </cell>
          <cell r="O949">
            <v>0</v>
          </cell>
          <cell r="P949">
            <v>0</v>
          </cell>
          <cell r="Q949">
            <v>0</v>
          </cell>
          <cell r="R949">
            <v>2</v>
          </cell>
          <cell r="S949">
            <v>8</v>
          </cell>
          <cell r="T949">
            <v>0</v>
          </cell>
          <cell r="U949">
            <v>0</v>
          </cell>
          <cell r="V949">
            <v>1</v>
          </cell>
          <cell r="W949">
            <v>0</v>
          </cell>
          <cell r="X949">
            <v>0</v>
          </cell>
          <cell r="Y949">
            <v>0</v>
          </cell>
          <cell r="Z949">
            <v>0</v>
          </cell>
          <cell r="AA949">
            <v>0</v>
          </cell>
          <cell r="AB949">
            <v>0</v>
          </cell>
          <cell r="AC949">
            <v>0</v>
          </cell>
          <cell r="AD949">
            <v>0</v>
          </cell>
          <cell r="AE949">
            <v>0</v>
          </cell>
          <cell r="AF949">
            <v>0</v>
          </cell>
          <cell r="AG949">
            <v>1</v>
          </cell>
          <cell r="AH949">
            <v>0</v>
          </cell>
          <cell r="AI949">
            <v>0</v>
          </cell>
          <cell r="AJ949">
            <v>0</v>
          </cell>
          <cell r="AK949">
            <v>0</v>
          </cell>
          <cell r="AL949">
            <v>0</v>
          </cell>
          <cell r="AM949">
            <v>0</v>
          </cell>
          <cell r="AN949">
            <v>0</v>
          </cell>
          <cell r="AO949">
            <v>0</v>
          </cell>
          <cell r="AP949">
            <v>0</v>
          </cell>
          <cell r="AQ949">
            <v>5</v>
          </cell>
          <cell r="AR949">
            <v>80</v>
          </cell>
        </row>
        <row r="950">
          <cell r="E950">
            <v>8</v>
          </cell>
          <cell r="F950">
            <v>16</v>
          </cell>
          <cell r="G950">
            <v>2</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v>0</v>
          </cell>
          <cell r="AO950">
            <v>0</v>
          </cell>
          <cell r="AP950">
            <v>0</v>
          </cell>
          <cell r="AQ950">
            <v>0</v>
          </cell>
          <cell r="AR950">
            <v>26</v>
          </cell>
        </row>
        <row r="951">
          <cell r="E951">
            <v>6</v>
          </cell>
          <cell r="F951">
            <v>4</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v>0</v>
          </cell>
          <cell r="AO951">
            <v>0</v>
          </cell>
          <cell r="AP951">
            <v>0</v>
          </cell>
          <cell r="AQ951">
            <v>4</v>
          </cell>
          <cell r="AR951">
            <v>14</v>
          </cell>
        </row>
        <row r="952">
          <cell r="E952">
            <v>5</v>
          </cell>
          <cell r="F952">
            <v>2</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v>0</v>
          </cell>
          <cell r="AC952">
            <v>0</v>
          </cell>
          <cell r="AD952">
            <v>0</v>
          </cell>
          <cell r="AE952">
            <v>0</v>
          </cell>
          <cell r="AF952">
            <v>0</v>
          </cell>
          <cell r="AG952">
            <v>0</v>
          </cell>
          <cell r="AH952">
            <v>0</v>
          </cell>
          <cell r="AI952">
            <v>0</v>
          </cell>
          <cell r="AJ952">
            <v>0</v>
          </cell>
          <cell r="AK952">
            <v>0</v>
          </cell>
          <cell r="AL952">
            <v>0</v>
          </cell>
          <cell r="AM952">
            <v>0</v>
          </cell>
          <cell r="AN952">
            <v>0</v>
          </cell>
          <cell r="AO952">
            <v>0</v>
          </cell>
          <cell r="AP952">
            <v>0</v>
          </cell>
          <cell r="AQ952">
            <v>1</v>
          </cell>
          <cell r="AR952">
            <v>8</v>
          </cell>
        </row>
        <row r="953">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cell r="AK953">
            <v>0</v>
          </cell>
          <cell r="AL953">
            <v>0</v>
          </cell>
          <cell r="AM953">
            <v>0</v>
          </cell>
          <cell r="AN953">
            <v>0</v>
          </cell>
          <cell r="AO953">
            <v>0</v>
          </cell>
          <cell r="AP953">
            <v>0</v>
          </cell>
          <cell r="AQ953">
            <v>2</v>
          </cell>
          <cell r="AR953">
            <v>2</v>
          </cell>
        </row>
        <row r="954">
          <cell r="E954">
            <v>0</v>
          </cell>
          <cell r="F954">
            <v>0</v>
          </cell>
          <cell r="G954">
            <v>0</v>
          </cell>
          <cell r="H954">
            <v>0</v>
          </cell>
          <cell r="I954">
            <v>0</v>
          </cell>
          <cell r="J954">
            <v>0</v>
          </cell>
          <cell r="K954">
            <v>0</v>
          </cell>
          <cell r="L954">
            <v>2</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v>0</v>
          </cell>
          <cell r="AK954">
            <v>0</v>
          </cell>
          <cell r="AL954">
            <v>0</v>
          </cell>
          <cell r="AM954">
            <v>0</v>
          </cell>
          <cell r="AN954">
            <v>0</v>
          </cell>
          <cell r="AO954">
            <v>0</v>
          </cell>
          <cell r="AP954">
            <v>0</v>
          </cell>
          <cell r="AQ954">
            <v>0</v>
          </cell>
          <cell r="AR954">
            <v>2</v>
          </cell>
        </row>
        <row r="955">
          <cell r="E955">
            <v>1524</v>
          </cell>
          <cell r="F955">
            <v>799</v>
          </cell>
          <cell r="G955">
            <v>254</v>
          </cell>
          <cell r="H955">
            <v>471</v>
          </cell>
          <cell r="I955">
            <v>18</v>
          </cell>
          <cell r="J955">
            <v>87</v>
          </cell>
          <cell r="K955">
            <v>837</v>
          </cell>
          <cell r="L955">
            <v>8713</v>
          </cell>
          <cell r="M955">
            <v>12</v>
          </cell>
          <cell r="N955">
            <v>18</v>
          </cell>
          <cell r="O955">
            <v>281</v>
          </cell>
          <cell r="P955">
            <v>33</v>
          </cell>
          <cell r="Q955">
            <v>365</v>
          </cell>
          <cell r="R955">
            <v>646</v>
          </cell>
          <cell r="S955">
            <v>321</v>
          </cell>
          <cell r="T955">
            <v>295</v>
          </cell>
          <cell r="U955">
            <v>7</v>
          </cell>
          <cell r="V955">
            <v>123</v>
          </cell>
          <cell r="W955">
            <v>53</v>
          </cell>
          <cell r="X955">
            <v>1</v>
          </cell>
          <cell r="Y955">
            <v>0</v>
          </cell>
          <cell r="Z955">
            <v>4</v>
          </cell>
          <cell r="AA955">
            <v>0</v>
          </cell>
          <cell r="AB955">
            <v>4</v>
          </cell>
          <cell r="AC955">
            <v>9</v>
          </cell>
          <cell r="AD955">
            <v>163</v>
          </cell>
          <cell r="AE955">
            <v>0</v>
          </cell>
          <cell r="AF955">
            <v>2</v>
          </cell>
          <cell r="AG955">
            <v>136</v>
          </cell>
          <cell r="AH955">
            <v>117</v>
          </cell>
          <cell r="AI955">
            <v>45</v>
          </cell>
          <cell r="AJ955">
            <v>54</v>
          </cell>
          <cell r="AK955">
            <v>45</v>
          </cell>
          <cell r="AL955">
            <v>5</v>
          </cell>
          <cell r="AM955">
            <v>0</v>
          </cell>
          <cell r="AN955">
            <v>0</v>
          </cell>
          <cell r="AO955">
            <v>0</v>
          </cell>
          <cell r="AP955">
            <v>0</v>
          </cell>
          <cell r="AQ955">
            <v>593</v>
          </cell>
          <cell r="AR955">
            <v>16035</v>
          </cell>
        </row>
        <row r="1075">
          <cell r="E1075">
            <v>7044</v>
          </cell>
          <cell r="F1075">
            <v>10033</v>
          </cell>
          <cell r="G1075">
            <v>7540</v>
          </cell>
          <cell r="H1075">
            <v>3118</v>
          </cell>
          <cell r="I1075">
            <v>3520</v>
          </cell>
          <cell r="J1075">
            <v>1208</v>
          </cell>
          <cell r="K1075">
            <v>5054</v>
          </cell>
          <cell r="L1075">
            <v>5706</v>
          </cell>
          <cell r="M1075">
            <v>3996</v>
          </cell>
          <cell r="N1075">
            <v>4871</v>
          </cell>
          <cell r="O1075">
            <v>3167</v>
          </cell>
          <cell r="P1075">
            <v>5949</v>
          </cell>
          <cell r="Q1075">
            <v>761</v>
          </cell>
          <cell r="R1075">
            <v>3532</v>
          </cell>
          <cell r="S1075">
            <v>2729</v>
          </cell>
          <cell r="T1075">
            <v>460</v>
          </cell>
          <cell r="U1075">
            <v>1752</v>
          </cell>
          <cell r="V1075">
            <v>510</v>
          </cell>
          <cell r="W1075">
            <v>46</v>
          </cell>
          <cell r="X1075">
            <v>8</v>
          </cell>
          <cell r="Y1075">
            <v>0</v>
          </cell>
          <cell r="Z1075">
            <v>227</v>
          </cell>
          <cell r="AA1075">
            <v>1</v>
          </cell>
          <cell r="AB1075">
            <v>100</v>
          </cell>
          <cell r="AC1075">
            <v>357</v>
          </cell>
          <cell r="AD1075">
            <v>21</v>
          </cell>
          <cell r="AE1075">
            <v>26</v>
          </cell>
          <cell r="AF1075">
            <v>19</v>
          </cell>
          <cell r="AG1075">
            <v>1157</v>
          </cell>
          <cell r="AH1075">
            <v>919</v>
          </cell>
          <cell r="AI1075">
            <v>517</v>
          </cell>
          <cell r="AJ1075">
            <v>681</v>
          </cell>
          <cell r="AK1075">
            <v>301</v>
          </cell>
          <cell r="AL1075">
            <v>51</v>
          </cell>
          <cell r="AM1075">
            <v>0</v>
          </cell>
          <cell r="AN1075">
            <v>0</v>
          </cell>
          <cell r="AO1075">
            <v>0</v>
          </cell>
          <cell r="AP1075">
            <v>0</v>
          </cell>
          <cell r="AQ1075">
            <v>4196</v>
          </cell>
          <cell r="AR1075">
            <v>79577</v>
          </cell>
        </row>
        <row r="1076">
          <cell r="E1076">
            <v>174</v>
          </cell>
          <cell r="F1076">
            <v>42</v>
          </cell>
          <cell r="G1076">
            <v>13</v>
          </cell>
          <cell r="H1076">
            <v>6</v>
          </cell>
          <cell r="I1076">
            <v>1</v>
          </cell>
          <cell r="J1076">
            <v>7</v>
          </cell>
          <cell r="K1076">
            <v>16</v>
          </cell>
          <cell r="L1076">
            <v>19</v>
          </cell>
          <cell r="M1076">
            <v>11</v>
          </cell>
          <cell r="N1076">
            <v>11</v>
          </cell>
          <cell r="O1076">
            <v>8</v>
          </cell>
          <cell r="P1076">
            <v>11</v>
          </cell>
          <cell r="Q1076">
            <v>0</v>
          </cell>
          <cell r="R1076">
            <v>6</v>
          </cell>
          <cell r="S1076">
            <v>32</v>
          </cell>
          <cell r="T1076">
            <v>7</v>
          </cell>
          <cell r="U1076">
            <v>5</v>
          </cell>
          <cell r="V1076">
            <v>0</v>
          </cell>
          <cell r="W1076">
            <v>0</v>
          </cell>
          <cell r="X1076">
            <v>0</v>
          </cell>
          <cell r="Y1076">
            <v>0</v>
          </cell>
          <cell r="Z1076">
            <v>0</v>
          </cell>
          <cell r="AA1076">
            <v>0</v>
          </cell>
          <cell r="AB1076">
            <v>1</v>
          </cell>
          <cell r="AC1076">
            <v>1</v>
          </cell>
          <cell r="AD1076">
            <v>0</v>
          </cell>
          <cell r="AE1076">
            <v>0</v>
          </cell>
          <cell r="AF1076">
            <v>0</v>
          </cell>
          <cell r="AG1076">
            <v>1</v>
          </cell>
          <cell r="AH1076">
            <v>3</v>
          </cell>
          <cell r="AI1076">
            <v>1</v>
          </cell>
          <cell r="AJ1076">
            <v>1</v>
          </cell>
          <cell r="AK1076">
            <v>0</v>
          </cell>
          <cell r="AL1076">
            <v>2</v>
          </cell>
          <cell r="AM1076">
            <v>0</v>
          </cell>
          <cell r="AN1076">
            <v>0</v>
          </cell>
          <cell r="AO1076">
            <v>0</v>
          </cell>
          <cell r="AP1076">
            <v>0</v>
          </cell>
          <cell r="AQ1076">
            <v>12</v>
          </cell>
          <cell r="AR1076">
            <v>391</v>
          </cell>
        </row>
        <row r="1077">
          <cell r="E1077">
            <v>350</v>
          </cell>
          <cell r="F1077">
            <v>29</v>
          </cell>
          <cell r="G1077">
            <v>11</v>
          </cell>
          <cell r="H1077">
            <v>6</v>
          </cell>
          <cell r="I1077">
            <v>3</v>
          </cell>
          <cell r="J1077">
            <v>2</v>
          </cell>
          <cell r="K1077">
            <v>0</v>
          </cell>
          <cell r="L1077">
            <v>4</v>
          </cell>
          <cell r="M1077">
            <v>6</v>
          </cell>
          <cell r="N1077">
            <v>1</v>
          </cell>
          <cell r="O1077">
            <v>3</v>
          </cell>
          <cell r="P1077">
            <v>5</v>
          </cell>
          <cell r="Q1077">
            <v>0</v>
          </cell>
          <cell r="R1077">
            <v>5</v>
          </cell>
          <cell r="S1077">
            <v>0</v>
          </cell>
          <cell r="T1077">
            <v>0</v>
          </cell>
          <cell r="U1077">
            <v>1</v>
          </cell>
          <cell r="V1077">
            <v>3</v>
          </cell>
          <cell r="W1077">
            <v>0</v>
          </cell>
          <cell r="X1077">
            <v>0</v>
          </cell>
          <cell r="Y1077">
            <v>0</v>
          </cell>
          <cell r="Z1077">
            <v>0</v>
          </cell>
          <cell r="AA1077">
            <v>0</v>
          </cell>
          <cell r="AB1077">
            <v>0</v>
          </cell>
          <cell r="AC1077">
            <v>0</v>
          </cell>
          <cell r="AD1077">
            <v>0</v>
          </cell>
          <cell r="AE1077">
            <v>0</v>
          </cell>
          <cell r="AF1077">
            <v>0</v>
          </cell>
          <cell r="AG1077">
            <v>7</v>
          </cell>
          <cell r="AH1077">
            <v>1</v>
          </cell>
          <cell r="AI1077">
            <v>7</v>
          </cell>
          <cell r="AJ1077">
            <v>0</v>
          </cell>
          <cell r="AK1077">
            <v>0</v>
          </cell>
          <cell r="AL1077">
            <v>1</v>
          </cell>
          <cell r="AM1077">
            <v>0</v>
          </cell>
          <cell r="AN1077">
            <v>0</v>
          </cell>
          <cell r="AO1077">
            <v>0</v>
          </cell>
          <cell r="AP1077">
            <v>0</v>
          </cell>
          <cell r="AQ1077">
            <v>3</v>
          </cell>
          <cell r="AR1077">
            <v>448</v>
          </cell>
        </row>
        <row r="1078">
          <cell r="E1078">
            <v>4</v>
          </cell>
          <cell r="F1078">
            <v>1</v>
          </cell>
          <cell r="G1078">
            <v>2</v>
          </cell>
          <cell r="H1078">
            <v>0</v>
          </cell>
          <cell r="I1078">
            <v>0</v>
          </cell>
          <cell r="J1078">
            <v>0</v>
          </cell>
          <cell r="K1078">
            <v>0</v>
          </cell>
          <cell r="L1078">
            <v>0</v>
          </cell>
          <cell r="M1078">
            <v>0</v>
          </cell>
          <cell r="N1078">
            <v>0</v>
          </cell>
          <cell r="O1078">
            <v>1</v>
          </cell>
          <cell r="P1078">
            <v>0</v>
          </cell>
          <cell r="Q1078">
            <v>0</v>
          </cell>
          <cell r="R1078">
            <v>0</v>
          </cell>
          <cell r="S1078">
            <v>3</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P1078">
            <v>0</v>
          </cell>
          <cell r="AQ1078">
            <v>1</v>
          </cell>
          <cell r="AR1078">
            <v>12</v>
          </cell>
        </row>
        <row r="1079">
          <cell r="E1079">
            <v>41</v>
          </cell>
          <cell r="F1079">
            <v>14</v>
          </cell>
          <cell r="G1079">
            <v>17</v>
          </cell>
          <cell r="H1079">
            <v>6</v>
          </cell>
          <cell r="I1079">
            <v>7</v>
          </cell>
          <cell r="J1079">
            <v>6</v>
          </cell>
          <cell r="K1079">
            <v>14</v>
          </cell>
          <cell r="L1079">
            <v>12</v>
          </cell>
          <cell r="M1079">
            <v>15</v>
          </cell>
          <cell r="N1079">
            <v>4</v>
          </cell>
          <cell r="O1079">
            <v>7</v>
          </cell>
          <cell r="P1079">
            <v>6</v>
          </cell>
          <cell r="Q1079">
            <v>0</v>
          </cell>
          <cell r="R1079">
            <v>11</v>
          </cell>
          <cell r="S1079">
            <v>0</v>
          </cell>
          <cell r="T1079">
            <v>5</v>
          </cell>
          <cell r="U1079">
            <v>4</v>
          </cell>
          <cell r="V1079">
            <v>5</v>
          </cell>
          <cell r="W1079">
            <v>0</v>
          </cell>
          <cell r="X1079">
            <v>0</v>
          </cell>
          <cell r="Y1079">
            <v>0</v>
          </cell>
          <cell r="Z1079">
            <v>0</v>
          </cell>
          <cell r="AA1079">
            <v>0</v>
          </cell>
          <cell r="AB1079">
            <v>4</v>
          </cell>
          <cell r="AC1079">
            <v>0</v>
          </cell>
          <cell r="AD1079">
            <v>0</v>
          </cell>
          <cell r="AE1079">
            <v>0</v>
          </cell>
          <cell r="AF1079">
            <v>0</v>
          </cell>
          <cell r="AG1079">
            <v>5</v>
          </cell>
          <cell r="AH1079">
            <v>1</v>
          </cell>
          <cell r="AI1079">
            <v>1</v>
          </cell>
          <cell r="AJ1079">
            <v>0</v>
          </cell>
          <cell r="AK1079">
            <v>0</v>
          </cell>
          <cell r="AL1079">
            <v>0</v>
          </cell>
          <cell r="AM1079">
            <v>0</v>
          </cell>
          <cell r="AN1079">
            <v>0</v>
          </cell>
          <cell r="AO1079">
            <v>0</v>
          </cell>
          <cell r="AP1079">
            <v>0</v>
          </cell>
          <cell r="AQ1079">
            <v>2</v>
          </cell>
          <cell r="AR1079">
            <v>187</v>
          </cell>
        </row>
        <row r="1080">
          <cell r="E1080">
            <v>526</v>
          </cell>
          <cell r="F1080">
            <v>83</v>
          </cell>
          <cell r="G1080">
            <v>78</v>
          </cell>
          <cell r="H1080">
            <v>97</v>
          </cell>
          <cell r="I1080">
            <v>96</v>
          </cell>
          <cell r="J1080">
            <v>86</v>
          </cell>
          <cell r="K1080">
            <v>125</v>
          </cell>
          <cell r="L1080">
            <v>121</v>
          </cell>
          <cell r="M1080">
            <v>39</v>
          </cell>
          <cell r="N1080">
            <v>5</v>
          </cell>
          <cell r="O1080">
            <v>25</v>
          </cell>
          <cell r="P1080">
            <v>87</v>
          </cell>
          <cell r="Q1080">
            <v>0</v>
          </cell>
          <cell r="R1080">
            <v>109</v>
          </cell>
          <cell r="S1080">
            <v>278</v>
          </cell>
          <cell r="T1080">
            <v>0</v>
          </cell>
          <cell r="U1080">
            <v>6</v>
          </cell>
          <cell r="V1080">
            <v>4</v>
          </cell>
          <cell r="W1080">
            <v>0</v>
          </cell>
          <cell r="X1080">
            <v>0</v>
          </cell>
          <cell r="Y1080">
            <v>0</v>
          </cell>
          <cell r="Z1080">
            <v>1</v>
          </cell>
          <cell r="AA1080">
            <v>0</v>
          </cell>
          <cell r="AB1080">
            <v>0</v>
          </cell>
          <cell r="AC1080">
            <v>8</v>
          </cell>
          <cell r="AD1080">
            <v>0</v>
          </cell>
          <cell r="AE1080">
            <v>0</v>
          </cell>
          <cell r="AF1080">
            <v>0</v>
          </cell>
          <cell r="AG1080">
            <v>18</v>
          </cell>
          <cell r="AH1080">
            <v>24</v>
          </cell>
          <cell r="AI1080">
            <v>10</v>
          </cell>
          <cell r="AJ1080">
            <v>40</v>
          </cell>
          <cell r="AK1080">
            <v>28</v>
          </cell>
          <cell r="AL1080">
            <v>1</v>
          </cell>
          <cell r="AM1080">
            <v>0</v>
          </cell>
          <cell r="AN1080">
            <v>0</v>
          </cell>
          <cell r="AO1080">
            <v>0</v>
          </cell>
          <cell r="AP1080">
            <v>0</v>
          </cell>
          <cell r="AQ1080">
            <v>171</v>
          </cell>
          <cell r="AR1080">
            <v>2066</v>
          </cell>
        </row>
        <row r="1081">
          <cell r="E1081">
            <v>475</v>
          </cell>
          <cell r="F1081">
            <v>38</v>
          </cell>
          <cell r="G1081">
            <v>7</v>
          </cell>
          <cell r="H1081">
            <v>22</v>
          </cell>
          <cell r="I1081">
            <v>6</v>
          </cell>
          <cell r="J1081">
            <v>6</v>
          </cell>
          <cell r="K1081">
            <v>10</v>
          </cell>
          <cell r="L1081">
            <v>5</v>
          </cell>
          <cell r="M1081">
            <v>7</v>
          </cell>
          <cell r="N1081">
            <v>0</v>
          </cell>
          <cell r="O1081">
            <v>0</v>
          </cell>
          <cell r="P1081">
            <v>5</v>
          </cell>
          <cell r="Q1081">
            <v>0</v>
          </cell>
          <cell r="R1081">
            <v>10</v>
          </cell>
          <cell r="S1081">
            <v>48</v>
          </cell>
          <cell r="T1081">
            <v>0</v>
          </cell>
          <cell r="U1081">
            <v>1</v>
          </cell>
          <cell r="V1081">
            <v>0</v>
          </cell>
          <cell r="W1081">
            <v>0</v>
          </cell>
          <cell r="X1081">
            <v>0</v>
          </cell>
          <cell r="Y1081">
            <v>0</v>
          </cell>
          <cell r="Z1081">
            <v>0</v>
          </cell>
          <cell r="AA1081">
            <v>0</v>
          </cell>
          <cell r="AB1081">
            <v>0</v>
          </cell>
          <cell r="AC1081">
            <v>1</v>
          </cell>
          <cell r="AD1081">
            <v>0</v>
          </cell>
          <cell r="AE1081">
            <v>0</v>
          </cell>
          <cell r="AF1081">
            <v>0</v>
          </cell>
          <cell r="AG1081">
            <v>26</v>
          </cell>
          <cell r="AH1081">
            <v>48</v>
          </cell>
          <cell r="AI1081">
            <v>15</v>
          </cell>
          <cell r="AJ1081">
            <v>6</v>
          </cell>
          <cell r="AK1081">
            <v>1</v>
          </cell>
          <cell r="AL1081">
            <v>0</v>
          </cell>
          <cell r="AM1081">
            <v>0</v>
          </cell>
          <cell r="AN1081">
            <v>0</v>
          </cell>
          <cell r="AO1081">
            <v>0</v>
          </cell>
          <cell r="AP1081">
            <v>0</v>
          </cell>
          <cell r="AQ1081">
            <v>45</v>
          </cell>
          <cell r="AR1081">
            <v>782</v>
          </cell>
        </row>
        <row r="1082">
          <cell r="E1082">
            <v>25</v>
          </cell>
          <cell r="F1082">
            <v>0</v>
          </cell>
          <cell r="G1082">
            <v>0</v>
          </cell>
          <cell r="H1082">
            <v>2</v>
          </cell>
          <cell r="I1082">
            <v>0</v>
          </cell>
          <cell r="J1082">
            <v>0</v>
          </cell>
          <cell r="K1082">
            <v>0</v>
          </cell>
          <cell r="L1082">
            <v>0</v>
          </cell>
          <cell r="M1082">
            <v>0</v>
          </cell>
          <cell r="N1082">
            <v>0</v>
          </cell>
          <cell r="O1082">
            <v>0</v>
          </cell>
          <cell r="P1082">
            <v>0</v>
          </cell>
          <cell r="Q1082">
            <v>0</v>
          </cell>
          <cell r="R1082">
            <v>0</v>
          </cell>
          <cell r="S1082">
            <v>0</v>
          </cell>
          <cell r="T1082">
            <v>0</v>
          </cell>
          <cell r="U1082">
            <v>0</v>
          </cell>
          <cell r="V1082">
            <v>0</v>
          </cell>
          <cell r="W1082">
            <v>0</v>
          </cell>
          <cell r="X1082">
            <v>0</v>
          </cell>
          <cell r="Y1082">
            <v>0</v>
          </cell>
          <cell r="Z1082">
            <v>0</v>
          </cell>
          <cell r="AA1082">
            <v>0</v>
          </cell>
          <cell r="AB1082">
            <v>0</v>
          </cell>
          <cell r="AC1082">
            <v>0</v>
          </cell>
          <cell r="AD1082">
            <v>0</v>
          </cell>
          <cell r="AE1082">
            <v>0</v>
          </cell>
          <cell r="AF1082">
            <v>0</v>
          </cell>
          <cell r="AG1082">
            <v>1</v>
          </cell>
          <cell r="AH1082">
            <v>0</v>
          </cell>
          <cell r="AI1082">
            <v>0</v>
          </cell>
          <cell r="AJ1082">
            <v>0</v>
          </cell>
          <cell r="AK1082">
            <v>0</v>
          </cell>
          <cell r="AL1082">
            <v>0</v>
          </cell>
          <cell r="AM1082">
            <v>0</v>
          </cell>
          <cell r="AN1082">
            <v>0</v>
          </cell>
          <cell r="AO1082">
            <v>0</v>
          </cell>
          <cell r="AP1082">
            <v>0</v>
          </cell>
          <cell r="AQ1082">
            <v>0</v>
          </cell>
          <cell r="AR1082">
            <v>28</v>
          </cell>
        </row>
        <row r="1083">
          <cell r="E1083">
            <v>355</v>
          </cell>
          <cell r="F1083">
            <v>42</v>
          </cell>
          <cell r="G1083">
            <v>22</v>
          </cell>
          <cell r="H1083">
            <v>234</v>
          </cell>
          <cell r="I1083">
            <v>56</v>
          </cell>
          <cell r="J1083">
            <v>87</v>
          </cell>
          <cell r="K1083">
            <v>124</v>
          </cell>
          <cell r="L1083">
            <v>136</v>
          </cell>
          <cell r="M1083">
            <v>48</v>
          </cell>
          <cell r="N1083">
            <v>0</v>
          </cell>
          <cell r="O1083">
            <v>22</v>
          </cell>
          <cell r="P1083">
            <v>73</v>
          </cell>
          <cell r="Q1083">
            <v>0</v>
          </cell>
          <cell r="R1083">
            <v>46</v>
          </cell>
          <cell r="S1083">
            <v>3</v>
          </cell>
          <cell r="T1083">
            <v>0</v>
          </cell>
          <cell r="U1083">
            <v>2</v>
          </cell>
          <cell r="V1083">
            <v>5</v>
          </cell>
          <cell r="W1083">
            <v>0</v>
          </cell>
          <cell r="X1083">
            <v>0</v>
          </cell>
          <cell r="Y1083">
            <v>0</v>
          </cell>
          <cell r="Z1083">
            <v>0</v>
          </cell>
          <cell r="AA1083">
            <v>5</v>
          </cell>
          <cell r="AB1083">
            <v>0</v>
          </cell>
          <cell r="AC1083">
            <v>1</v>
          </cell>
          <cell r="AD1083">
            <v>0</v>
          </cell>
          <cell r="AE1083">
            <v>0</v>
          </cell>
          <cell r="AF1083">
            <v>0</v>
          </cell>
          <cell r="AG1083">
            <v>26</v>
          </cell>
          <cell r="AH1083">
            <v>11</v>
          </cell>
          <cell r="AI1083">
            <v>23</v>
          </cell>
          <cell r="AJ1083">
            <v>3</v>
          </cell>
          <cell r="AK1083">
            <v>7</v>
          </cell>
          <cell r="AL1083">
            <v>2</v>
          </cell>
          <cell r="AM1083">
            <v>0</v>
          </cell>
          <cell r="AN1083">
            <v>0</v>
          </cell>
          <cell r="AO1083">
            <v>0</v>
          </cell>
          <cell r="AP1083">
            <v>0</v>
          </cell>
          <cell r="AQ1083">
            <v>96</v>
          </cell>
          <cell r="AR1083">
            <v>1429</v>
          </cell>
        </row>
        <row r="1084">
          <cell r="E1084">
            <v>33</v>
          </cell>
          <cell r="F1084">
            <v>0</v>
          </cell>
          <cell r="G1084">
            <v>0</v>
          </cell>
          <cell r="H1084">
            <v>3</v>
          </cell>
          <cell r="I1084">
            <v>0</v>
          </cell>
          <cell r="J1084">
            <v>0</v>
          </cell>
          <cell r="K1084">
            <v>0</v>
          </cell>
          <cell r="L1084">
            <v>0</v>
          </cell>
          <cell r="M1084">
            <v>0</v>
          </cell>
          <cell r="N1084">
            <v>0</v>
          </cell>
          <cell r="O1084">
            <v>0</v>
          </cell>
          <cell r="P1084">
            <v>0</v>
          </cell>
          <cell r="Q1084">
            <v>0</v>
          </cell>
          <cell r="R1084">
            <v>0</v>
          </cell>
          <cell r="S1084">
            <v>1</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P1084">
            <v>0</v>
          </cell>
          <cell r="AQ1084">
            <v>0</v>
          </cell>
          <cell r="AR1084">
            <v>37</v>
          </cell>
        </row>
        <row r="1085">
          <cell r="E1085">
            <v>198</v>
          </cell>
          <cell r="F1085">
            <v>6</v>
          </cell>
          <cell r="G1085">
            <v>1</v>
          </cell>
          <cell r="H1085">
            <v>3</v>
          </cell>
          <cell r="I1085">
            <v>0</v>
          </cell>
          <cell r="J1085">
            <v>1</v>
          </cell>
          <cell r="K1085">
            <v>2</v>
          </cell>
          <cell r="L1085">
            <v>0</v>
          </cell>
          <cell r="M1085">
            <v>6</v>
          </cell>
          <cell r="N1085">
            <v>0</v>
          </cell>
          <cell r="O1085">
            <v>1</v>
          </cell>
          <cell r="P1085">
            <v>0</v>
          </cell>
          <cell r="Q1085">
            <v>0</v>
          </cell>
          <cell r="R1085">
            <v>1</v>
          </cell>
          <cell r="S1085">
            <v>5</v>
          </cell>
          <cell r="T1085">
            <v>0</v>
          </cell>
          <cell r="U1085">
            <v>0</v>
          </cell>
          <cell r="V1085">
            <v>1</v>
          </cell>
          <cell r="W1085">
            <v>0</v>
          </cell>
          <cell r="X1085">
            <v>0</v>
          </cell>
          <cell r="Y1085">
            <v>0</v>
          </cell>
          <cell r="Z1085">
            <v>0</v>
          </cell>
          <cell r="AA1085">
            <v>0</v>
          </cell>
          <cell r="AB1085">
            <v>0</v>
          </cell>
          <cell r="AC1085">
            <v>0</v>
          </cell>
          <cell r="AD1085">
            <v>0</v>
          </cell>
          <cell r="AE1085">
            <v>0</v>
          </cell>
          <cell r="AF1085">
            <v>0</v>
          </cell>
          <cell r="AG1085">
            <v>0</v>
          </cell>
          <cell r="AH1085">
            <v>10</v>
          </cell>
          <cell r="AI1085">
            <v>3</v>
          </cell>
          <cell r="AJ1085">
            <v>3</v>
          </cell>
          <cell r="AK1085">
            <v>0</v>
          </cell>
          <cell r="AL1085">
            <v>0</v>
          </cell>
          <cell r="AM1085">
            <v>0</v>
          </cell>
          <cell r="AN1085">
            <v>0</v>
          </cell>
          <cell r="AO1085">
            <v>0</v>
          </cell>
          <cell r="AP1085">
            <v>0</v>
          </cell>
          <cell r="AQ1085">
            <v>21</v>
          </cell>
          <cell r="AR1085">
            <v>262</v>
          </cell>
        </row>
        <row r="1086">
          <cell r="E1086">
            <v>6</v>
          </cell>
          <cell r="F1086">
            <v>0</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P1086">
            <v>0</v>
          </cell>
          <cell r="AQ1086">
            <v>1</v>
          </cell>
          <cell r="AR1086">
            <v>7</v>
          </cell>
        </row>
        <row r="1087">
          <cell r="E1087">
            <v>23</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1</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P1087">
            <v>0</v>
          </cell>
          <cell r="AQ1087">
            <v>2</v>
          </cell>
          <cell r="AR1087">
            <v>26</v>
          </cell>
        </row>
        <row r="1088">
          <cell r="E1088">
            <v>168</v>
          </cell>
          <cell r="F1088">
            <v>73</v>
          </cell>
          <cell r="G1088">
            <v>61</v>
          </cell>
          <cell r="H1088">
            <v>23</v>
          </cell>
          <cell r="I1088">
            <v>7</v>
          </cell>
          <cell r="J1088">
            <v>33</v>
          </cell>
          <cell r="K1088">
            <v>31</v>
          </cell>
          <cell r="L1088">
            <v>17</v>
          </cell>
          <cell r="M1088">
            <v>18</v>
          </cell>
          <cell r="N1088">
            <v>3</v>
          </cell>
          <cell r="O1088">
            <v>69</v>
          </cell>
          <cell r="P1088">
            <v>65</v>
          </cell>
          <cell r="Q1088">
            <v>0</v>
          </cell>
          <cell r="R1088">
            <v>18</v>
          </cell>
          <cell r="S1088">
            <v>0</v>
          </cell>
          <cell r="T1088">
            <v>0</v>
          </cell>
          <cell r="U1088">
            <v>6</v>
          </cell>
          <cell r="V1088">
            <v>22</v>
          </cell>
          <cell r="W1088">
            <v>0</v>
          </cell>
          <cell r="X1088">
            <v>0</v>
          </cell>
          <cell r="Y1088">
            <v>0</v>
          </cell>
          <cell r="Z1088">
            <v>0</v>
          </cell>
          <cell r="AA1088">
            <v>0</v>
          </cell>
          <cell r="AB1088">
            <v>0</v>
          </cell>
          <cell r="AC1088">
            <v>3</v>
          </cell>
          <cell r="AD1088">
            <v>0</v>
          </cell>
          <cell r="AE1088">
            <v>0</v>
          </cell>
          <cell r="AF1088">
            <v>0</v>
          </cell>
          <cell r="AG1088">
            <v>5</v>
          </cell>
          <cell r="AH1088">
            <v>23</v>
          </cell>
          <cell r="AI1088">
            <v>2</v>
          </cell>
          <cell r="AJ1088">
            <v>1</v>
          </cell>
          <cell r="AK1088">
            <v>0</v>
          </cell>
          <cell r="AL1088">
            <v>0</v>
          </cell>
          <cell r="AM1088">
            <v>0</v>
          </cell>
          <cell r="AN1088">
            <v>0</v>
          </cell>
          <cell r="AO1088">
            <v>0</v>
          </cell>
          <cell r="AP1088">
            <v>0</v>
          </cell>
          <cell r="AQ1088">
            <v>49</v>
          </cell>
          <cell r="AR1088">
            <v>697</v>
          </cell>
        </row>
        <row r="1089">
          <cell r="E1089">
            <v>161</v>
          </cell>
          <cell r="F1089">
            <v>26</v>
          </cell>
          <cell r="G1089">
            <v>2</v>
          </cell>
          <cell r="H1089">
            <v>1</v>
          </cell>
          <cell r="I1089">
            <v>3</v>
          </cell>
          <cell r="J1089">
            <v>0</v>
          </cell>
          <cell r="K1089">
            <v>1</v>
          </cell>
          <cell r="L1089">
            <v>1</v>
          </cell>
          <cell r="M1089">
            <v>4</v>
          </cell>
          <cell r="N1089">
            <v>0</v>
          </cell>
          <cell r="O1089">
            <v>4</v>
          </cell>
          <cell r="P1089">
            <v>2</v>
          </cell>
          <cell r="Q1089">
            <v>0</v>
          </cell>
          <cell r="R1089">
            <v>0</v>
          </cell>
          <cell r="S1089">
            <v>19</v>
          </cell>
          <cell r="T1089">
            <v>0</v>
          </cell>
          <cell r="U1089">
            <v>1</v>
          </cell>
          <cell r="V1089">
            <v>1</v>
          </cell>
          <cell r="W1089">
            <v>0</v>
          </cell>
          <cell r="X1089">
            <v>0</v>
          </cell>
          <cell r="Y1089">
            <v>0</v>
          </cell>
          <cell r="Z1089">
            <v>0</v>
          </cell>
          <cell r="AA1089">
            <v>0</v>
          </cell>
          <cell r="AB1089">
            <v>0</v>
          </cell>
          <cell r="AC1089">
            <v>0</v>
          </cell>
          <cell r="AD1089">
            <v>0</v>
          </cell>
          <cell r="AE1089">
            <v>0</v>
          </cell>
          <cell r="AF1089">
            <v>0</v>
          </cell>
          <cell r="AG1089">
            <v>24</v>
          </cell>
          <cell r="AH1089">
            <v>12</v>
          </cell>
          <cell r="AI1089">
            <v>1</v>
          </cell>
          <cell r="AJ1089">
            <v>16</v>
          </cell>
          <cell r="AK1089">
            <v>0</v>
          </cell>
          <cell r="AL1089">
            <v>0</v>
          </cell>
          <cell r="AM1089">
            <v>0</v>
          </cell>
          <cell r="AN1089">
            <v>0</v>
          </cell>
          <cell r="AO1089">
            <v>0</v>
          </cell>
          <cell r="AP1089">
            <v>0</v>
          </cell>
          <cell r="AQ1089">
            <v>17</v>
          </cell>
          <cell r="AR1089">
            <v>296</v>
          </cell>
        </row>
        <row r="1090">
          <cell r="E1090">
            <v>581</v>
          </cell>
          <cell r="F1090">
            <v>83</v>
          </cell>
          <cell r="G1090">
            <v>9</v>
          </cell>
          <cell r="H1090">
            <v>98</v>
          </cell>
          <cell r="I1090">
            <v>5</v>
          </cell>
          <cell r="J1090">
            <v>3</v>
          </cell>
          <cell r="K1090">
            <v>4</v>
          </cell>
          <cell r="L1090">
            <v>2</v>
          </cell>
          <cell r="M1090">
            <v>1</v>
          </cell>
          <cell r="N1090">
            <v>2</v>
          </cell>
          <cell r="O1090">
            <v>0</v>
          </cell>
          <cell r="P1090">
            <v>0</v>
          </cell>
          <cell r="Q1090">
            <v>4</v>
          </cell>
          <cell r="R1090">
            <v>0</v>
          </cell>
          <cell r="S1090">
            <v>63</v>
          </cell>
          <cell r="T1090">
            <v>1</v>
          </cell>
          <cell r="U1090">
            <v>0</v>
          </cell>
          <cell r="V1090">
            <v>1</v>
          </cell>
          <cell r="W1090">
            <v>0</v>
          </cell>
          <cell r="X1090">
            <v>0</v>
          </cell>
          <cell r="Y1090">
            <v>0</v>
          </cell>
          <cell r="Z1090">
            <v>0</v>
          </cell>
          <cell r="AA1090">
            <v>0</v>
          </cell>
          <cell r="AB1090">
            <v>0</v>
          </cell>
          <cell r="AC1090">
            <v>6</v>
          </cell>
          <cell r="AD1090">
            <v>0</v>
          </cell>
          <cell r="AE1090">
            <v>0</v>
          </cell>
          <cell r="AF1090">
            <v>0</v>
          </cell>
          <cell r="AG1090">
            <v>38</v>
          </cell>
          <cell r="AH1090">
            <v>1</v>
          </cell>
          <cell r="AI1090">
            <v>1</v>
          </cell>
          <cell r="AJ1090">
            <v>0</v>
          </cell>
          <cell r="AK1090">
            <v>0</v>
          </cell>
          <cell r="AL1090">
            <v>0</v>
          </cell>
          <cell r="AM1090">
            <v>0</v>
          </cell>
          <cell r="AN1090">
            <v>0</v>
          </cell>
          <cell r="AO1090">
            <v>0</v>
          </cell>
          <cell r="AP1090">
            <v>0</v>
          </cell>
          <cell r="AQ1090">
            <v>40</v>
          </cell>
          <cell r="AR1090">
            <v>943</v>
          </cell>
        </row>
        <row r="1091">
          <cell r="E1091">
            <v>22</v>
          </cell>
          <cell r="F1091">
            <v>1</v>
          </cell>
          <cell r="G1091">
            <v>1</v>
          </cell>
          <cell r="H1091">
            <v>4</v>
          </cell>
          <cell r="I1091">
            <v>0</v>
          </cell>
          <cell r="J1091">
            <v>0</v>
          </cell>
          <cell r="K1091">
            <v>0</v>
          </cell>
          <cell r="L1091">
            <v>0</v>
          </cell>
          <cell r="M1091">
            <v>0</v>
          </cell>
          <cell r="N1091">
            <v>0</v>
          </cell>
          <cell r="O1091">
            <v>0</v>
          </cell>
          <cell r="P1091">
            <v>0</v>
          </cell>
          <cell r="Q1091">
            <v>0</v>
          </cell>
          <cell r="R1091">
            <v>0</v>
          </cell>
          <cell r="S1091">
            <v>1</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1</v>
          </cell>
          <cell r="AH1091">
            <v>0</v>
          </cell>
          <cell r="AI1091">
            <v>0</v>
          </cell>
          <cell r="AJ1091">
            <v>0</v>
          </cell>
          <cell r="AK1091">
            <v>0</v>
          </cell>
          <cell r="AL1091">
            <v>0</v>
          </cell>
          <cell r="AM1091">
            <v>0</v>
          </cell>
          <cell r="AN1091">
            <v>0</v>
          </cell>
          <cell r="AO1091">
            <v>0</v>
          </cell>
          <cell r="AP1091">
            <v>0</v>
          </cell>
          <cell r="AQ1091">
            <v>4</v>
          </cell>
          <cell r="AR1091">
            <v>34</v>
          </cell>
        </row>
        <row r="1092">
          <cell r="E1092">
            <v>120</v>
          </cell>
          <cell r="F1092">
            <v>69</v>
          </cell>
          <cell r="G1092">
            <v>54</v>
          </cell>
          <cell r="H1092">
            <v>21</v>
          </cell>
          <cell r="I1092">
            <v>25</v>
          </cell>
          <cell r="J1092">
            <v>0</v>
          </cell>
          <cell r="K1092">
            <v>39</v>
          </cell>
          <cell r="L1092">
            <v>41</v>
          </cell>
          <cell r="M1092">
            <v>28</v>
          </cell>
          <cell r="N1092">
            <v>33</v>
          </cell>
          <cell r="O1092">
            <v>28</v>
          </cell>
          <cell r="P1092">
            <v>45</v>
          </cell>
          <cell r="Q1092">
            <v>0</v>
          </cell>
          <cell r="R1092">
            <v>22</v>
          </cell>
          <cell r="S1092">
            <v>79</v>
          </cell>
          <cell r="T1092">
            <v>4</v>
          </cell>
          <cell r="U1092">
            <v>22</v>
          </cell>
          <cell r="V1092">
            <v>0</v>
          </cell>
          <cell r="W1092">
            <v>68</v>
          </cell>
          <cell r="X1092">
            <v>0</v>
          </cell>
          <cell r="Y1092">
            <v>0</v>
          </cell>
          <cell r="Z1092">
            <v>1</v>
          </cell>
          <cell r="AA1092">
            <v>0</v>
          </cell>
          <cell r="AB1092">
            <v>1</v>
          </cell>
          <cell r="AC1092">
            <v>2</v>
          </cell>
          <cell r="AD1092">
            <v>0</v>
          </cell>
          <cell r="AE1092">
            <v>0</v>
          </cell>
          <cell r="AF1092">
            <v>0</v>
          </cell>
          <cell r="AG1092">
            <v>1</v>
          </cell>
          <cell r="AH1092">
            <v>0</v>
          </cell>
          <cell r="AI1092">
            <v>4</v>
          </cell>
          <cell r="AJ1092">
            <v>0</v>
          </cell>
          <cell r="AK1092">
            <v>0</v>
          </cell>
          <cell r="AL1092">
            <v>0</v>
          </cell>
          <cell r="AM1092">
            <v>0</v>
          </cell>
          <cell r="AN1092">
            <v>0</v>
          </cell>
          <cell r="AO1092">
            <v>0</v>
          </cell>
          <cell r="AP1092">
            <v>0</v>
          </cell>
          <cell r="AQ1092">
            <v>54</v>
          </cell>
          <cell r="AR1092">
            <v>761</v>
          </cell>
        </row>
        <row r="1093">
          <cell r="E1093">
            <v>57</v>
          </cell>
          <cell r="F1093">
            <v>27</v>
          </cell>
          <cell r="G1093">
            <v>33</v>
          </cell>
          <cell r="H1093">
            <v>9</v>
          </cell>
          <cell r="I1093">
            <v>10</v>
          </cell>
          <cell r="J1093">
            <v>0</v>
          </cell>
          <cell r="K1093">
            <v>19</v>
          </cell>
          <cell r="L1093">
            <v>18</v>
          </cell>
          <cell r="M1093">
            <v>16</v>
          </cell>
          <cell r="N1093">
            <v>7</v>
          </cell>
          <cell r="O1093">
            <v>1</v>
          </cell>
          <cell r="P1093">
            <v>10</v>
          </cell>
          <cell r="Q1093">
            <v>0</v>
          </cell>
          <cell r="R1093">
            <v>6</v>
          </cell>
          <cell r="S1093">
            <v>2</v>
          </cell>
          <cell r="T1093">
            <v>0</v>
          </cell>
          <cell r="U1093">
            <v>3</v>
          </cell>
          <cell r="V1093">
            <v>3</v>
          </cell>
          <cell r="W1093">
            <v>1</v>
          </cell>
          <cell r="X1093">
            <v>0</v>
          </cell>
          <cell r="Y1093">
            <v>0</v>
          </cell>
          <cell r="Z1093">
            <v>0</v>
          </cell>
          <cell r="AA1093">
            <v>0</v>
          </cell>
          <cell r="AB1093">
            <v>0</v>
          </cell>
          <cell r="AC1093">
            <v>2</v>
          </cell>
          <cell r="AD1093">
            <v>0</v>
          </cell>
          <cell r="AE1093">
            <v>0</v>
          </cell>
          <cell r="AF1093">
            <v>0</v>
          </cell>
          <cell r="AG1093">
            <v>0</v>
          </cell>
          <cell r="AH1093">
            <v>0</v>
          </cell>
          <cell r="AI1093">
            <v>1</v>
          </cell>
          <cell r="AJ1093">
            <v>0</v>
          </cell>
          <cell r="AK1093">
            <v>0</v>
          </cell>
          <cell r="AL1093">
            <v>0</v>
          </cell>
          <cell r="AM1093">
            <v>0</v>
          </cell>
          <cell r="AN1093">
            <v>0</v>
          </cell>
          <cell r="AO1093">
            <v>0</v>
          </cell>
          <cell r="AP1093">
            <v>0</v>
          </cell>
          <cell r="AQ1093">
            <v>8</v>
          </cell>
          <cell r="AR1093">
            <v>233</v>
          </cell>
        </row>
        <row r="1094">
          <cell r="E1094">
            <v>39</v>
          </cell>
          <cell r="F1094">
            <v>13</v>
          </cell>
          <cell r="G1094">
            <v>4</v>
          </cell>
          <cell r="H1094">
            <v>4</v>
          </cell>
          <cell r="I1094">
            <v>3</v>
          </cell>
          <cell r="J1094">
            <v>1</v>
          </cell>
          <cell r="K1094">
            <v>7</v>
          </cell>
          <cell r="L1094">
            <v>5</v>
          </cell>
          <cell r="M1094">
            <v>3</v>
          </cell>
          <cell r="N1094">
            <v>6</v>
          </cell>
          <cell r="O1094">
            <v>1</v>
          </cell>
          <cell r="P1094">
            <v>4</v>
          </cell>
          <cell r="Q1094">
            <v>0</v>
          </cell>
          <cell r="R1094">
            <v>4</v>
          </cell>
          <cell r="S1094">
            <v>33</v>
          </cell>
          <cell r="T1094">
            <v>0</v>
          </cell>
          <cell r="U1094">
            <v>7</v>
          </cell>
          <cell r="V1094">
            <v>1</v>
          </cell>
          <cell r="W1094">
            <v>0</v>
          </cell>
          <cell r="X1094">
            <v>0</v>
          </cell>
          <cell r="Y1094">
            <v>0</v>
          </cell>
          <cell r="Z1094">
            <v>3</v>
          </cell>
          <cell r="AA1094">
            <v>0</v>
          </cell>
          <cell r="AB1094">
            <v>0</v>
          </cell>
          <cell r="AC1094">
            <v>0</v>
          </cell>
          <cell r="AD1094">
            <v>0</v>
          </cell>
          <cell r="AE1094">
            <v>0</v>
          </cell>
          <cell r="AF1094">
            <v>0</v>
          </cell>
          <cell r="AG1094">
            <v>3</v>
          </cell>
          <cell r="AH1094">
            <v>0</v>
          </cell>
          <cell r="AI1094">
            <v>0</v>
          </cell>
          <cell r="AJ1094">
            <v>0</v>
          </cell>
          <cell r="AK1094">
            <v>0</v>
          </cell>
          <cell r="AL1094">
            <v>0</v>
          </cell>
          <cell r="AM1094">
            <v>0</v>
          </cell>
          <cell r="AN1094">
            <v>0</v>
          </cell>
          <cell r="AO1094">
            <v>0</v>
          </cell>
          <cell r="AP1094">
            <v>0</v>
          </cell>
          <cell r="AQ1094">
            <v>2</v>
          </cell>
          <cell r="AR1094">
            <v>143</v>
          </cell>
        </row>
        <row r="1095">
          <cell r="E1095">
            <v>521</v>
          </cell>
          <cell r="F1095">
            <v>246</v>
          </cell>
          <cell r="G1095">
            <v>256</v>
          </cell>
          <cell r="H1095">
            <v>89</v>
          </cell>
          <cell r="I1095">
            <v>105</v>
          </cell>
          <cell r="J1095">
            <v>0</v>
          </cell>
          <cell r="K1095">
            <v>104</v>
          </cell>
          <cell r="L1095">
            <v>141</v>
          </cell>
          <cell r="M1095">
            <v>94</v>
          </cell>
          <cell r="N1095">
            <v>116</v>
          </cell>
          <cell r="O1095">
            <v>84</v>
          </cell>
          <cell r="P1095">
            <v>174</v>
          </cell>
          <cell r="Q1095">
            <v>0</v>
          </cell>
          <cell r="R1095">
            <v>98</v>
          </cell>
          <cell r="S1095">
            <v>3</v>
          </cell>
          <cell r="T1095">
            <v>1</v>
          </cell>
          <cell r="U1095">
            <v>41</v>
          </cell>
          <cell r="V1095">
            <v>2</v>
          </cell>
          <cell r="W1095">
            <v>0</v>
          </cell>
          <cell r="X1095">
            <v>0</v>
          </cell>
          <cell r="Y1095">
            <v>0</v>
          </cell>
          <cell r="Z1095">
            <v>5</v>
          </cell>
          <cell r="AA1095">
            <v>0</v>
          </cell>
          <cell r="AB1095">
            <v>1</v>
          </cell>
          <cell r="AC1095">
            <v>4</v>
          </cell>
          <cell r="AD1095">
            <v>0</v>
          </cell>
          <cell r="AE1095">
            <v>0</v>
          </cell>
          <cell r="AF1095">
            <v>0</v>
          </cell>
          <cell r="AG1095">
            <v>4</v>
          </cell>
          <cell r="AH1095">
            <v>2</v>
          </cell>
          <cell r="AI1095">
            <v>8</v>
          </cell>
          <cell r="AJ1095">
            <v>0</v>
          </cell>
          <cell r="AK1095">
            <v>0</v>
          </cell>
          <cell r="AL1095">
            <v>0</v>
          </cell>
          <cell r="AM1095">
            <v>0</v>
          </cell>
          <cell r="AN1095">
            <v>0</v>
          </cell>
          <cell r="AO1095">
            <v>0</v>
          </cell>
          <cell r="AP1095">
            <v>0</v>
          </cell>
          <cell r="AQ1095">
            <v>107</v>
          </cell>
          <cell r="AR1095">
            <v>2206</v>
          </cell>
        </row>
        <row r="1096">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cell r="AA1096">
            <v>0</v>
          </cell>
          <cell r="AB1096">
            <v>0</v>
          </cell>
          <cell r="AC1096">
            <v>0</v>
          </cell>
          <cell r="AD1096">
            <v>0</v>
          </cell>
          <cell r="AE1096">
            <v>0</v>
          </cell>
          <cell r="AF1096">
            <v>0</v>
          </cell>
          <cell r="AG1096">
            <v>0</v>
          </cell>
          <cell r="AH1096">
            <v>0</v>
          </cell>
          <cell r="AI1096">
            <v>0</v>
          </cell>
          <cell r="AJ1096">
            <v>0</v>
          </cell>
          <cell r="AK1096">
            <v>0</v>
          </cell>
          <cell r="AL1096">
            <v>0</v>
          </cell>
          <cell r="AM1096">
            <v>0</v>
          </cell>
          <cell r="AN1096">
            <v>0</v>
          </cell>
          <cell r="AO1096">
            <v>0</v>
          </cell>
          <cell r="AP1096">
            <v>0</v>
          </cell>
          <cell r="AQ1096">
            <v>0</v>
          </cell>
          <cell r="AR1096">
            <v>0</v>
          </cell>
        </row>
        <row r="1097">
          <cell r="E1097">
            <v>7</v>
          </cell>
          <cell r="F1097">
            <v>13</v>
          </cell>
          <cell r="G1097">
            <v>1</v>
          </cell>
          <cell r="H1097">
            <v>9</v>
          </cell>
          <cell r="I1097">
            <v>0</v>
          </cell>
          <cell r="J1097">
            <v>0</v>
          </cell>
          <cell r="K1097">
            <v>0</v>
          </cell>
          <cell r="L1097">
            <v>0</v>
          </cell>
          <cell r="M1097">
            <v>0</v>
          </cell>
          <cell r="N1097">
            <v>0</v>
          </cell>
          <cell r="O1097">
            <v>0</v>
          </cell>
          <cell r="P1097">
            <v>0</v>
          </cell>
          <cell r="Q1097">
            <v>0</v>
          </cell>
          <cell r="R1097">
            <v>0</v>
          </cell>
          <cell r="S1097">
            <v>39</v>
          </cell>
          <cell r="T1097">
            <v>0</v>
          </cell>
          <cell r="U1097">
            <v>0</v>
          </cell>
          <cell r="V1097">
            <v>0</v>
          </cell>
          <cell r="W1097">
            <v>198</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P1097">
            <v>0</v>
          </cell>
          <cell r="AQ1097">
            <v>9</v>
          </cell>
          <cell r="AR1097">
            <v>276</v>
          </cell>
        </row>
        <row r="1098">
          <cell r="E1098">
            <v>18</v>
          </cell>
          <cell r="F1098">
            <v>3</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112</v>
          </cell>
          <cell r="X1098">
            <v>0</v>
          </cell>
          <cell r="Y1098">
            <v>0</v>
          </cell>
          <cell r="Z1098">
            <v>0</v>
          </cell>
          <cell r="AA1098">
            <v>0</v>
          </cell>
          <cell r="AB1098">
            <v>0</v>
          </cell>
          <cell r="AC1098">
            <v>0</v>
          </cell>
          <cell r="AD1098">
            <v>0</v>
          </cell>
          <cell r="AE1098">
            <v>0</v>
          </cell>
          <cell r="AF1098">
            <v>0</v>
          </cell>
          <cell r="AG1098">
            <v>0</v>
          </cell>
          <cell r="AH1098">
            <v>0</v>
          </cell>
          <cell r="AI1098">
            <v>0</v>
          </cell>
          <cell r="AJ1098">
            <v>0</v>
          </cell>
          <cell r="AK1098">
            <v>0</v>
          </cell>
          <cell r="AL1098">
            <v>0</v>
          </cell>
          <cell r="AM1098">
            <v>0</v>
          </cell>
          <cell r="AN1098">
            <v>0</v>
          </cell>
          <cell r="AO1098">
            <v>0</v>
          </cell>
          <cell r="AP1098">
            <v>0</v>
          </cell>
          <cell r="AQ1098">
            <v>0</v>
          </cell>
          <cell r="AR1098">
            <v>133</v>
          </cell>
        </row>
        <row r="1099">
          <cell r="E1099">
            <v>216</v>
          </cell>
          <cell r="F1099">
            <v>36</v>
          </cell>
          <cell r="G1099">
            <v>14</v>
          </cell>
          <cell r="H1099">
            <v>3</v>
          </cell>
          <cell r="I1099">
            <v>3</v>
          </cell>
          <cell r="J1099">
            <v>0</v>
          </cell>
          <cell r="K1099">
            <v>0</v>
          </cell>
          <cell r="L1099">
            <v>1</v>
          </cell>
          <cell r="M1099">
            <v>8</v>
          </cell>
          <cell r="N1099">
            <v>0</v>
          </cell>
          <cell r="O1099">
            <v>0</v>
          </cell>
          <cell r="P1099">
            <v>3</v>
          </cell>
          <cell r="Q1099">
            <v>0</v>
          </cell>
          <cell r="R1099">
            <v>0</v>
          </cell>
          <cell r="S1099">
            <v>8</v>
          </cell>
          <cell r="T1099">
            <v>0</v>
          </cell>
          <cell r="U1099">
            <v>0</v>
          </cell>
          <cell r="V1099">
            <v>0</v>
          </cell>
          <cell r="W1099">
            <v>0</v>
          </cell>
          <cell r="X1099">
            <v>0</v>
          </cell>
          <cell r="Y1099">
            <v>0</v>
          </cell>
          <cell r="Z1099">
            <v>0</v>
          </cell>
          <cell r="AA1099">
            <v>0</v>
          </cell>
          <cell r="AB1099">
            <v>0</v>
          </cell>
          <cell r="AC1099">
            <v>0</v>
          </cell>
          <cell r="AD1099">
            <v>0</v>
          </cell>
          <cell r="AE1099">
            <v>0</v>
          </cell>
          <cell r="AF1099">
            <v>0</v>
          </cell>
          <cell r="AG1099">
            <v>18</v>
          </cell>
          <cell r="AH1099">
            <v>1</v>
          </cell>
          <cell r="AI1099">
            <v>0</v>
          </cell>
          <cell r="AJ1099">
            <v>3</v>
          </cell>
          <cell r="AK1099">
            <v>1</v>
          </cell>
          <cell r="AL1099">
            <v>0</v>
          </cell>
          <cell r="AM1099">
            <v>0</v>
          </cell>
          <cell r="AN1099">
            <v>0</v>
          </cell>
          <cell r="AO1099">
            <v>0</v>
          </cell>
          <cell r="AP1099">
            <v>0</v>
          </cell>
          <cell r="AQ1099">
            <v>27</v>
          </cell>
          <cell r="AR1099">
            <v>342</v>
          </cell>
        </row>
        <row r="1100">
          <cell r="E1100">
            <v>73</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2</v>
          </cell>
          <cell r="T1100">
            <v>0</v>
          </cell>
          <cell r="U1100">
            <v>0</v>
          </cell>
          <cell r="V1100">
            <v>0</v>
          </cell>
          <cell r="W1100">
            <v>0</v>
          </cell>
          <cell r="X1100">
            <v>0</v>
          </cell>
          <cell r="Y1100">
            <v>0</v>
          </cell>
          <cell r="Z1100">
            <v>0</v>
          </cell>
          <cell r="AA1100">
            <v>0</v>
          </cell>
          <cell r="AB1100">
            <v>0</v>
          </cell>
          <cell r="AC1100">
            <v>0</v>
          </cell>
          <cell r="AD1100">
            <v>0</v>
          </cell>
          <cell r="AE1100">
            <v>0</v>
          </cell>
          <cell r="AF1100">
            <v>0</v>
          </cell>
          <cell r="AG1100">
            <v>0</v>
          </cell>
          <cell r="AH1100">
            <v>0</v>
          </cell>
          <cell r="AI1100">
            <v>0</v>
          </cell>
          <cell r="AJ1100">
            <v>0</v>
          </cell>
          <cell r="AK1100">
            <v>0</v>
          </cell>
          <cell r="AL1100">
            <v>0</v>
          </cell>
          <cell r="AM1100">
            <v>0</v>
          </cell>
          <cell r="AN1100">
            <v>0</v>
          </cell>
          <cell r="AO1100">
            <v>0</v>
          </cell>
          <cell r="AP1100">
            <v>0</v>
          </cell>
          <cell r="AQ1100">
            <v>0</v>
          </cell>
          <cell r="AR1100">
            <v>75</v>
          </cell>
        </row>
        <row r="1101">
          <cell r="E1101">
            <v>9</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cell r="AA1101">
            <v>0</v>
          </cell>
          <cell r="AB1101">
            <v>0</v>
          </cell>
          <cell r="AC1101">
            <v>0</v>
          </cell>
          <cell r="AD1101">
            <v>0</v>
          </cell>
          <cell r="AE1101">
            <v>0</v>
          </cell>
          <cell r="AF1101">
            <v>0</v>
          </cell>
          <cell r="AG1101">
            <v>0</v>
          </cell>
          <cell r="AH1101">
            <v>0</v>
          </cell>
          <cell r="AI1101">
            <v>0</v>
          </cell>
          <cell r="AJ1101">
            <v>0</v>
          </cell>
          <cell r="AK1101">
            <v>0</v>
          </cell>
          <cell r="AL1101">
            <v>0</v>
          </cell>
          <cell r="AM1101">
            <v>0</v>
          </cell>
          <cell r="AN1101">
            <v>0</v>
          </cell>
          <cell r="AO1101">
            <v>0</v>
          </cell>
          <cell r="AP1101">
            <v>0</v>
          </cell>
          <cell r="AQ1101">
            <v>5</v>
          </cell>
          <cell r="AR1101">
            <v>14</v>
          </cell>
        </row>
        <row r="1102">
          <cell r="E1102">
            <v>21</v>
          </cell>
          <cell r="F1102">
            <v>5</v>
          </cell>
          <cell r="G1102">
            <v>1</v>
          </cell>
          <cell r="H1102">
            <v>11</v>
          </cell>
          <cell r="I1102">
            <v>0</v>
          </cell>
          <cell r="J1102">
            <v>0</v>
          </cell>
          <cell r="K1102">
            <v>0</v>
          </cell>
          <cell r="L1102">
            <v>0</v>
          </cell>
          <cell r="M1102">
            <v>1</v>
          </cell>
          <cell r="N1102">
            <v>3</v>
          </cell>
          <cell r="O1102">
            <v>0</v>
          </cell>
          <cell r="P1102">
            <v>0</v>
          </cell>
          <cell r="Q1102">
            <v>0</v>
          </cell>
          <cell r="R1102">
            <v>0</v>
          </cell>
          <cell r="S1102">
            <v>1</v>
          </cell>
          <cell r="T1102">
            <v>0</v>
          </cell>
          <cell r="U1102">
            <v>0</v>
          </cell>
          <cell r="V1102">
            <v>4</v>
          </cell>
          <cell r="W1102">
            <v>0</v>
          </cell>
          <cell r="X1102">
            <v>0</v>
          </cell>
          <cell r="Y1102">
            <v>0</v>
          </cell>
          <cell r="Z1102">
            <v>0</v>
          </cell>
          <cell r="AA1102">
            <v>0</v>
          </cell>
          <cell r="AB1102">
            <v>0</v>
          </cell>
          <cell r="AC1102">
            <v>1</v>
          </cell>
          <cell r="AD1102">
            <v>0</v>
          </cell>
          <cell r="AE1102">
            <v>0</v>
          </cell>
          <cell r="AF1102">
            <v>0</v>
          </cell>
          <cell r="AG1102">
            <v>0</v>
          </cell>
          <cell r="AH1102">
            <v>0</v>
          </cell>
          <cell r="AI1102">
            <v>1</v>
          </cell>
          <cell r="AJ1102">
            <v>14</v>
          </cell>
          <cell r="AK1102">
            <v>0</v>
          </cell>
          <cell r="AL1102">
            <v>6</v>
          </cell>
          <cell r="AM1102">
            <v>0</v>
          </cell>
          <cell r="AN1102">
            <v>0</v>
          </cell>
          <cell r="AO1102">
            <v>0</v>
          </cell>
          <cell r="AP1102">
            <v>0</v>
          </cell>
          <cell r="AQ1102">
            <v>11</v>
          </cell>
          <cell r="AR1102">
            <v>80</v>
          </cell>
        </row>
        <row r="1103">
          <cell r="E1103">
            <v>22</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cell r="AA1103">
            <v>0</v>
          </cell>
          <cell r="AB1103">
            <v>0</v>
          </cell>
          <cell r="AC1103">
            <v>0</v>
          </cell>
          <cell r="AD1103">
            <v>0</v>
          </cell>
          <cell r="AE1103">
            <v>0</v>
          </cell>
          <cell r="AF1103">
            <v>0</v>
          </cell>
          <cell r="AG1103">
            <v>0</v>
          </cell>
          <cell r="AH1103">
            <v>0</v>
          </cell>
          <cell r="AI1103">
            <v>0</v>
          </cell>
          <cell r="AJ1103">
            <v>0</v>
          </cell>
          <cell r="AK1103">
            <v>0</v>
          </cell>
          <cell r="AL1103">
            <v>0</v>
          </cell>
          <cell r="AM1103">
            <v>0</v>
          </cell>
          <cell r="AN1103">
            <v>0</v>
          </cell>
          <cell r="AO1103">
            <v>0</v>
          </cell>
          <cell r="AP1103">
            <v>0</v>
          </cell>
          <cell r="AQ1103">
            <v>56</v>
          </cell>
          <cell r="AR1103">
            <v>78</v>
          </cell>
        </row>
        <row r="1104">
          <cell r="E1104">
            <v>81</v>
          </cell>
          <cell r="F1104">
            <v>68</v>
          </cell>
          <cell r="G1104">
            <v>20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v>0</v>
          </cell>
          <cell r="V1104">
            <v>0</v>
          </cell>
          <cell r="W1104">
            <v>0</v>
          </cell>
          <cell r="X1104">
            <v>0</v>
          </cell>
          <cell r="Y1104">
            <v>0</v>
          </cell>
          <cell r="Z1104">
            <v>0</v>
          </cell>
          <cell r="AA1104">
            <v>0</v>
          </cell>
          <cell r="AB1104">
            <v>0</v>
          </cell>
          <cell r="AC1104">
            <v>0</v>
          </cell>
          <cell r="AD1104">
            <v>0</v>
          </cell>
          <cell r="AE1104">
            <v>0</v>
          </cell>
          <cell r="AF1104">
            <v>0</v>
          </cell>
          <cell r="AG1104">
            <v>19</v>
          </cell>
          <cell r="AH1104">
            <v>0</v>
          </cell>
          <cell r="AI1104">
            <v>0</v>
          </cell>
          <cell r="AJ1104">
            <v>0</v>
          </cell>
          <cell r="AK1104">
            <v>0</v>
          </cell>
          <cell r="AL1104">
            <v>0</v>
          </cell>
          <cell r="AM1104">
            <v>0</v>
          </cell>
          <cell r="AN1104">
            <v>0</v>
          </cell>
          <cell r="AO1104">
            <v>0</v>
          </cell>
          <cell r="AP1104">
            <v>0</v>
          </cell>
          <cell r="AQ1104">
            <v>6</v>
          </cell>
          <cell r="AR1104">
            <v>194</v>
          </cell>
        </row>
        <row r="1105">
          <cell r="E1105">
            <v>386</v>
          </cell>
          <cell r="F1105">
            <v>646</v>
          </cell>
          <cell r="G1105">
            <v>433</v>
          </cell>
          <cell r="H1105">
            <v>209</v>
          </cell>
          <cell r="I1105">
            <v>0</v>
          </cell>
          <cell r="J1105">
            <v>7</v>
          </cell>
          <cell r="K1105">
            <v>0</v>
          </cell>
          <cell r="L1105">
            <v>1</v>
          </cell>
          <cell r="M1105">
            <v>16</v>
          </cell>
          <cell r="N1105">
            <v>0</v>
          </cell>
          <cell r="O1105">
            <v>90</v>
          </cell>
          <cell r="P1105">
            <v>0</v>
          </cell>
          <cell r="Q1105">
            <v>0</v>
          </cell>
          <cell r="R1105">
            <v>133</v>
          </cell>
          <cell r="S1105">
            <v>1</v>
          </cell>
          <cell r="T1105">
            <v>0</v>
          </cell>
          <cell r="U1105">
            <v>0</v>
          </cell>
          <cell r="V1105">
            <v>0</v>
          </cell>
          <cell r="W1105">
            <v>0</v>
          </cell>
          <cell r="X1105">
            <v>0</v>
          </cell>
          <cell r="Y1105">
            <v>0</v>
          </cell>
          <cell r="Z1105">
            <v>0</v>
          </cell>
          <cell r="AA1105">
            <v>0</v>
          </cell>
          <cell r="AB1105">
            <v>1</v>
          </cell>
          <cell r="AC1105">
            <v>0</v>
          </cell>
          <cell r="AD1105">
            <v>0</v>
          </cell>
          <cell r="AE1105">
            <v>0</v>
          </cell>
          <cell r="AF1105">
            <v>0</v>
          </cell>
          <cell r="AG1105">
            <v>116</v>
          </cell>
          <cell r="AH1105">
            <v>0</v>
          </cell>
          <cell r="AI1105">
            <v>0</v>
          </cell>
          <cell r="AJ1105">
            <v>166</v>
          </cell>
          <cell r="AK1105">
            <v>58</v>
          </cell>
          <cell r="AL1105">
            <v>0</v>
          </cell>
          <cell r="AM1105">
            <v>0</v>
          </cell>
          <cell r="AN1105">
            <v>0</v>
          </cell>
          <cell r="AO1105">
            <v>0</v>
          </cell>
          <cell r="AP1105">
            <v>0</v>
          </cell>
          <cell r="AQ1105">
            <v>54</v>
          </cell>
          <cell r="AR1105">
            <v>2317</v>
          </cell>
        </row>
        <row r="1106">
          <cell r="E1106">
            <v>377</v>
          </cell>
          <cell r="F1106">
            <v>2</v>
          </cell>
          <cell r="G1106">
            <v>89</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cell r="AA1106">
            <v>0</v>
          </cell>
          <cell r="AB1106">
            <v>0</v>
          </cell>
          <cell r="AC1106">
            <v>0</v>
          </cell>
          <cell r="AD1106">
            <v>0</v>
          </cell>
          <cell r="AE1106">
            <v>0</v>
          </cell>
          <cell r="AF1106">
            <v>0</v>
          </cell>
          <cell r="AG1106">
            <v>71</v>
          </cell>
          <cell r="AH1106">
            <v>0</v>
          </cell>
          <cell r="AI1106">
            <v>0</v>
          </cell>
          <cell r="AJ1106">
            <v>0</v>
          </cell>
          <cell r="AK1106">
            <v>0</v>
          </cell>
          <cell r="AL1106">
            <v>0</v>
          </cell>
          <cell r="AM1106">
            <v>0</v>
          </cell>
          <cell r="AN1106">
            <v>0</v>
          </cell>
          <cell r="AO1106">
            <v>0</v>
          </cell>
          <cell r="AP1106">
            <v>0</v>
          </cell>
          <cell r="AQ1106">
            <v>24</v>
          </cell>
          <cell r="AR1106">
            <v>563</v>
          </cell>
        </row>
        <row r="1107">
          <cell r="E1107">
            <v>68</v>
          </cell>
          <cell r="F1107">
            <v>68</v>
          </cell>
          <cell r="G1107">
            <v>74</v>
          </cell>
          <cell r="H1107">
            <v>9</v>
          </cell>
          <cell r="I1107">
            <v>25</v>
          </cell>
          <cell r="J1107">
            <v>3</v>
          </cell>
          <cell r="K1107">
            <v>38</v>
          </cell>
          <cell r="L1107">
            <v>15</v>
          </cell>
          <cell r="M1107">
            <v>25</v>
          </cell>
          <cell r="N1107">
            <v>33</v>
          </cell>
          <cell r="O1107">
            <v>18</v>
          </cell>
          <cell r="P1107">
            <v>59</v>
          </cell>
          <cell r="Q1107">
            <v>1</v>
          </cell>
          <cell r="R1107">
            <v>60</v>
          </cell>
          <cell r="S1107">
            <v>34</v>
          </cell>
          <cell r="T1107">
            <v>0</v>
          </cell>
          <cell r="U1107">
            <v>7</v>
          </cell>
          <cell r="V1107">
            <v>2</v>
          </cell>
          <cell r="W1107">
            <v>0</v>
          </cell>
          <cell r="X1107">
            <v>0</v>
          </cell>
          <cell r="Y1107">
            <v>0</v>
          </cell>
          <cell r="Z1107">
            <v>4</v>
          </cell>
          <cell r="AA1107">
            <v>0</v>
          </cell>
          <cell r="AB1107">
            <v>0</v>
          </cell>
          <cell r="AC1107">
            <v>6</v>
          </cell>
          <cell r="AD1107">
            <v>0</v>
          </cell>
          <cell r="AE1107">
            <v>0</v>
          </cell>
          <cell r="AF1107">
            <v>0</v>
          </cell>
          <cell r="AG1107">
            <v>4</v>
          </cell>
          <cell r="AH1107">
            <v>39</v>
          </cell>
          <cell r="AI1107">
            <v>5</v>
          </cell>
          <cell r="AJ1107">
            <v>1</v>
          </cell>
          <cell r="AK1107">
            <v>0</v>
          </cell>
          <cell r="AL1107">
            <v>0</v>
          </cell>
          <cell r="AM1107">
            <v>0</v>
          </cell>
          <cell r="AN1107">
            <v>0</v>
          </cell>
          <cell r="AO1107">
            <v>0</v>
          </cell>
          <cell r="AP1107">
            <v>0</v>
          </cell>
          <cell r="AQ1107">
            <v>15</v>
          </cell>
          <cell r="AR1107">
            <v>613</v>
          </cell>
        </row>
        <row r="1108">
          <cell r="E1108">
            <v>500</v>
          </cell>
          <cell r="F1108">
            <v>628</v>
          </cell>
          <cell r="G1108">
            <v>574</v>
          </cell>
          <cell r="H1108">
            <v>370</v>
          </cell>
          <cell r="I1108">
            <v>267</v>
          </cell>
          <cell r="J1108">
            <v>4</v>
          </cell>
          <cell r="K1108">
            <v>399</v>
          </cell>
          <cell r="L1108">
            <v>303</v>
          </cell>
          <cell r="M1108">
            <v>328</v>
          </cell>
          <cell r="N1108">
            <v>327</v>
          </cell>
          <cell r="O1108">
            <v>287</v>
          </cell>
          <cell r="P1108">
            <v>524</v>
          </cell>
          <cell r="Q1108">
            <v>0</v>
          </cell>
          <cell r="R1108">
            <v>359</v>
          </cell>
          <cell r="S1108">
            <v>42</v>
          </cell>
          <cell r="T1108">
            <v>4</v>
          </cell>
          <cell r="U1108">
            <v>77</v>
          </cell>
          <cell r="V1108">
            <v>48</v>
          </cell>
          <cell r="W1108">
            <v>0</v>
          </cell>
          <cell r="X1108">
            <v>0</v>
          </cell>
          <cell r="Y1108">
            <v>0</v>
          </cell>
          <cell r="Z1108">
            <v>0</v>
          </cell>
          <cell r="AA1108">
            <v>0</v>
          </cell>
          <cell r="AB1108">
            <v>0</v>
          </cell>
          <cell r="AC1108">
            <v>17</v>
          </cell>
          <cell r="AD1108">
            <v>0</v>
          </cell>
          <cell r="AE1108">
            <v>0</v>
          </cell>
          <cell r="AF1108">
            <v>0</v>
          </cell>
          <cell r="AG1108">
            <v>71</v>
          </cell>
          <cell r="AH1108">
            <v>23</v>
          </cell>
          <cell r="AI1108">
            <v>36</v>
          </cell>
          <cell r="AJ1108">
            <v>1</v>
          </cell>
          <cell r="AK1108">
            <v>0</v>
          </cell>
          <cell r="AL1108">
            <v>0</v>
          </cell>
          <cell r="AM1108">
            <v>0</v>
          </cell>
          <cell r="AN1108">
            <v>0</v>
          </cell>
          <cell r="AO1108">
            <v>0</v>
          </cell>
          <cell r="AP1108">
            <v>0</v>
          </cell>
          <cell r="AQ1108">
            <v>108</v>
          </cell>
          <cell r="AR1108">
            <v>5297</v>
          </cell>
        </row>
        <row r="1109">
          <cell r="E1109">
            <v>116</v>
          </cell>
          <cell r="F1109">
            <v>166</v>
          </cell>
          <cell r="G1109">
            <v>81</v>
          </cell>
          <cell r="H1109">
            <v>87</v>
          </cell>
          <cell r="I1109">
            <v>28</v>
          </cell>
          <cell r="J1109">
            <v>0</v>
          </cell>
          <cell r="K1109">
            <v>25</v>
          </cell>
          <cell r="L1109">
            <v>102</v>
          </cell>
          <cell r="M1109">
            <v>47</v>
          </cell>
          <cell r="N1109">
            <v>41</v>
          </cell>
          <cell r="O1109">
            <v>41</v>
          </cell>
          <cell r="P1109">
            <v>123</v>
          </cell>
          <cell r="Q1109">
            <v>0</v>
          </cell>
          <cell r="R1109">
            <v>57</v>
          </cell>
          <cell r="S1109">
            <v>0</v>
          </cell>
          <cell r="T1109">
            <v>0</v>
          </cell>
          <cell r="U1109">
            <v>24</v>
          </cell>
          <cell r="V1109">
            <v>1</v>
          </cell>
          <cell r="W1109">
            <v>0</v>
          </cell>
          <cell r="X1109">
            <v>0</v>
          </cell>
          <cell r="Y1109">
            <v>0</v>
          </cell>
          <cell r="Z1109">
            <v>0</v>
          </cell>
          <cell r="AA1109">
            <v>0</v>
          </cell>
          <cell r="AB1109">
            <v>0</v>
          </cell>
          <cell r="AC1109">
            <v>0</v>
          </cell>
          <cell r="AD1109">
            <v>0</v>
          </cell>
          <cell r="AE1109">
            <v>0</v>
          </cell>
          <cell r="AF1109">
            <v>0</v>
          </cell>
          <cell r="AG1109">
            <v>2</v>
          </cell>
          <cell r="AH1109">
            <v>8</v>
          </cell>
          <cell r="AI1109">
            <v>1</v>
          </cell>
          <cell r="AJ1109">
            <v>0</v>
          </cell>
          <cell r="AK1109">
            <v>0</v>
          </cell>
          <cell r="AL1109">
            <v>0</v>
          </cell>
          <cell r="AM1109">
            <v>0</v>
          </cell>
          <cell r="AN1109">
            <v>0</v>
          </cell>
          <cell r="AO1109">
            <v>0</v>
          </cell>
          <cell r="AP1109">
            <v>0</v>
          </cell>
          <cell r="AQ1109">
            <v>19</v>
          </cell>
          <cell r="AR1109">
            <v>969</v>
          </cell>
        </row>
        <row r="1110">
          <cell r="E1110">
            <v>312</v>
          </cell>
          <cell r="F1110">
            <v>181</v>
          </cell>
          <cell r="G1110">
            <v>172</v>
          </cell>
          <cell r="H1110">
            <v>108</v>
          </cell>
          <cell r="I1110">
            <v>23</v>
          </cell>
          <cell r="J1110">
            <v>19</v>
          </cell>
          <cell r="K1110">
            <v>37</v>
          </cell>
          <cell r="L1110">
            <v>57</v>
          </cell>
          <cell r="M1110">
            <v>97</v>
          </cell>
          <cell r="N1110">
            <v>43</v>
          </cell>
          <cell r="O1110">
            <v>28</v>
          </cell>
          <cell r="P1110">
            <v>93</v>
          </cell>
          <cell r="Q1110">
            <v>0</v>
          </cell>
          <cell r="R1110">
            <v>40</v>
          </cell>
          <cell r="S1110">
            <v>47</v>
          </cell>
          <cell r="T1110">
            <v>0</v>
          </cell>
          <cell r="U1110">
            <v>10</v>
          </cell>
          <cell r="V1110">
            <v>1</v>
          </cell>
          <cell r="W1110">
            <v>0</v>
          </cell>
          <cell r="X1110">
            <v>0</v>
          </cell>
          <cell r="Y1110">
            <v>0</v>
          </cell>
          <cell r="Z1110">
            <v>0</v>
          </cell>
          <cell r="AA1110">
            <v>0</v>
          </cell>
          <cell r="AB1110">
            <v>0</v>
          </cell>
          <cell r="AC1110">
            <v>12</v>
          </cell>
          <cell r="AD1110">
            <v>0</v>
          </cell>
          <cell r="AE1110">
            <v>0</v>
          </cell>
          <cell r="AF1110">
            <v>0</v>
          </cell>
          <cell r="AG1110">
            <v>42</v>
          </cell>
          <cell r="AH1110">
            <v>39</v>
          </cell>
          <cell r="AI1110">
            <v>27</v>
          </cell>
          <cell r="AJ1110">
            <v>1</v>
          </cell>
          <cell r="AK1110">
            <v>3</v>
          </cell>
          <cell r="AL1110">
            <v>0</v>
          </cell>
          <cell r="AM1110">
            <v>0</v>
          </cell>
          <cell r="AN1110">
            <v>0</v>
          </cell>
          <cell r="AO1110">
            <v>0</v>
          </cell>
          <cell r="AP1110">
            <v>0</v>
          </cell>
          <cell r="AQ1110">
            <v>45</v>
          </cell>
          <cell r="AR1110">
            <v>1437</v>
          </cell>
        </row>
        <row r="1111">
          <cell r="E1111">
            <v>32</v>
          </cell>
          <cell r="F1111">
            <v>19</v>
          </cell>
          <cell r="G1111">
            <v>26</v>
          </cell>
          <cell r="H1111">
            <v>17</v>
          </cell>
          <cell r="I1111">
            <v>0</v>
          </cell>
          <cell r="J1111">
            <v>0</v>
          </cell>
          <cell r="K1111">
            <v>0</v>
          </cell>
          <cell r="L1111">
            <v>2</v>
          </cell>
          <cell r="M1111">
            <v>2</v>
          </cell>
          <cell r="N1111">
            <v>0</v>
          </cell>
          <cell r="O1111">
            <v>0</v>
          </cell>
          <cell r="P1111">
            <v>5</v>
          </cell>
          <cell r="Q1111">
            <v>0</v>
          </cell>
          <cell r="R1111">
            <v>2</v>
          </cell>
          <cell r="S1111">
            <v>1</v>
          </cell>
          <cell r="T1111">
            <v>0</v>
          </cell>
          <cell r="U1111">
            <v>0</v>
          </cell>
          <cell r="V1111">
            <v>0</v>
          </cell>
          <cell r="W1111">
            <v>0</v>
          </cell>
          <cell r="X1111">
            <v>0</v>
          </cell>
          <cell r="Y1111">
            <v>0</v>
          </cell>
          <cell r="Z1111">
            <v>0</v>
          </cell>
          <cell r="AA1111">
            <v>0</v>
          </cell>
          <cell r="AB1111">
            <v>0</v>
          </cell>
          <cell r="AC1111">
            <v>1</v>
          </cell>
          <cell r="AD1111">
            <v>0</v>
          </cell>
          <cell r="AE1111">
            <v>0</v>
          </cell>
          <cell r="AF1111">
            <v>0</v>
          </cell>
          <cell r="AG1111">
            <v>5</v>
          </cell>
          <cell r="AH1111">
            <v>1</v>
          </cell>
          <cell r="AI1111">
            <v>0</v>
          </cell>
          <cell r="AJ1111">
            <v>0</v>
          </cell>
          <cell r="AK1111">
            <v>0</v>
          </cell>
          <cell r="AL1111">
            <v>0</v>
          </cell>
          <cell r="AM1111">
            <v>0</v>
          </cell>
          <cell r="AN1111">
            <v>0</v>
          </cell>
          <cell r="AO1111">
            <v>0</v>
          </cell>
          <cell r="AP1111">
            <v>0</v>
          </cell>
          <cell r="AQ1111">
            <v>2</v>
          </cell>
          <cell r="AR1111">
            <v>115</v>
          </cell>
        </row>
        <row r="1112">
          <cell r="E1112">
            <v>56</v>
          </cell>
          <cell r="F1112">
            <v>12</v>
          </cell>
          <cell r="G1112">
            <v>35</v>
          </cell>
          <cell r="H1112">
            <v>11</v>
          </cell>
          <cell r="I1112">
            <v>0</v>
          </cell>
          <cell r="J1112">
            <v>1</v>
          </cell>
          <cell r="K1112">
            <v>2</v>
          </cell>
          <cell r="L1112">
            <v>2</v>
          </cell>
          <cell r="M1112">
            <v>3</v>
          </cell>
          <cell r="N1112">
            <v>1</v>
          </cell>
          <cell r="O1112">
            <v>1</v>
          </cell>
          <cell r="P1112">
            <v>0</v>
          </cell>
          <cell r="Q1112">
            <v>0</v>
          </cell>
          <cell r="R1112">
            <v>2</v>
          </cell>
          <cell r="S1112">
            <v>1</v>
          </cell>
          <cell r="T1112">
            <v>0</v>
          </cell>
          <cell r="U1112">
            <v>1</v>
          </cell>
          <cell r="V1112">
            <v>0</v>
          </cell>
          <cell r="W1112">
            <v>0</v>
          </cell>
          <cell r="X1112">
            <v>0</v>
          </cell>
          <cell r="Y1112">
            <v>0</v>
          </cell>
          <cell r="Z1112">
            <v>0</v>
          </cell>
          <cell r="AA1112">
            <v>0</v>
          </cell>
          <cell r="AB1112">
            <v>0</v>
          </cell>
          <cell r="AC1112">
            <v>0</v>
          </cell>
          <cell r="AD1112">
            <v>0</v>
          </cell>
          <cell r="AE1112">
            <v>0</v>
          </cell>
          <cell r="AF1112">
            <v>0</v>
          </cell>
          <cell r="AG1112">
            <v>1</v>
          </cell>
          <cell r="AH1112">
            <v>1</v>
          </cell>
          <cell r="AI1112">
            <v>1</v>
          </cell>
          <cell r="AJ1112">
            <v>0</v>
          </cell>
          <cell r="AK1112">
            <v>0</v>
          </cell>
          <cell r="AL1112">
            <v>0</v>
          </cell>
          <cell r="AM1112">
            <v>0</v>
          </cell>
          <cell r="AN1112">
            <v>0</v>
          </cell>
          <cell r="AO1112">
            <v>0</v>
          </cell>
          <cell r="AP1112">
            <v>0</v>
          </cell>
          <cell r="AQ1112">
            <v>7</v>
          </cell>
          <cell r="AR1112">
            <v>138</v>
          </cell>
        </row>
        <row r="1113">
          <cell r="E1113">
            <v>22</v>
          </cell>
          <cell r="F1113">
            <v>12</v>
          </cell>
          <cell r="G1113">
            <v>9</v>
          </cell>
          <cell r="H1113">
            <v>11</v>
          </cell>
          <cell r="I1113">
            <v>1</v>
          </cell>
          <cell r="J1113">
            <v>0</v>
          </cell>
          <cell r="K1113">
            <v>0</v>
          </cell>
          <cell r="L1113">
            <v>0</v>
          </cell>
          <cell r="M1113">
            <v>1</v>
          </cell>
          <cell r="N1113">
            <v>0</v>
          </cell>
          <cell r="O1113">
            <v>0</v>
          </cell>
          <cell r="P1113">
            <v>1</v>
          </cell>
          <cell r="Q1113">
            <v>0</v>
          </cell>
          <cell r="R1113">
            <v>1</v>
          </cell>
          <cell r="S1113">
            <v>4</v>
          </cell>
          <cell r="T1113">
            <v>0</v>
          </cell>
          <cell r="U1113">
            <v>0</v>
          </cell>
          <cell r="V1113">
            <v>0</v>
          </cell>
          <cell r="W1113">
            <v>0</v>
          </cell>
          <cell r="X1113">
            <v>0</v>
          </cell>
          <cell r="Y1113">
            <v>0</v>
          </cell>
          <cell r="Z1113">
            <v>0</v>
          </cell>
          <cell r="AA1113">
            <v>0</v>
          </cell>
          <cell r="AB1113">
            <v>0</v>
          </cell>
          <cell r="AC1113">
            <v>0</v>
          </cell>
          <cell r="AD1113">
            <v>0</v>
          </cell>
          <cell r="AE1113">
            <v>0</v>
          </cell>
          <cell r="AF1113">
            <v>0</v>
          </cell>
          <cell r="AG1113">
            <v>3</v>
          </cell>
          <cell r="AH1113">
            <v>0</v>
          </cell>
          <cell r="AI1113">
            <v>1</v>
          </cell>
          <cell r="AJ1113">
            <v>0</v>
          </cell>
          <cell r="AK1113">
            <v>0</v>
          </cell>
          <cell r="AL1113">
            <v>0</v>
          </cell>
          <cell r="AM1113">
            <v>0</v>
          </cell>
          <cell r="AN1113">
            <v>0</v>
          </cell>
          <cell r="AO1113">
            <v>0</v>
          </cell>
          <cell r="AP1113">
            <v>0</v>
          </cell>
          <cell r="AQ1113">
            <v>0</v>
          </cell>
          <cell r="AR1113">
            <v>66</v>
          </cell>
        </row>
        <row r="1114">
          <cell r="E1114">
            <v>127</v>
          </cell>
          <cell r="F1114">
            <v>0</v>
          </cell>
          <cell r="G1114">
            <v>5</v>
          </cell>
          <cell r="H1114">
            <v>14</v>
          </cell>
          <cell r="I1114">
            <v>0</v>
          </cell>
          <cell r="J1114">
            <v>4</v>
          </cell>
          <cell r="K1114">
            <v>0</v>
          </cell>
          <cell r="L1114">
            <v>67</v>
          </cell>
          <cell r="M1114">
            <v>90</v>
          </cell>
          <cell r="N1114">
            <v>0</v>
          </cell>
          <cell r="O1114">
            <v>0</v>
          </cell>
          <cell r="P1114">
            <v>1</v>
          </cell>
          <cell r="Q1114">
            <v>0</v>
          </cell>
          <cell r="R1114">
            <v>0</v>
          </cell>
          <cell r="S1114">
            <v>0</v>
          </cell>
          <cell r="T1114">
            <v>0</v>
          </cell>
          <cell r="U1114">
            <v>0</v>
          </cell>
          <cell r="V1114">
            <v>0</v>
          </cell>
          <cell r="W1114">
            <v>0</v>
          </cell>
          <cell r="X1114">
            <v>0</v>
          </cell>
          <cell r="Y1114">
            <v>0</v>
          </cell>
          <cell r="Z1114">
            <v>0</v>
          </cell>
          <cell r="AA1114">
            <v>0</v>
          </cell>
          <cell r="AB1114">
            <v>0</v>
          </cell>
          <cell r="AC1114">
            <v>1</v>
          </cell>
          <cell r="AD1114">
            <v>0</v>
          </cell>
          <cell r="AE1114">
            <v>0</v>
          </cell>
          <cell r="AF1114">
            <v>0</v>
          </cell>
          <cell r="AG1114">
            <v>0</v>
          </cell>
          <cell r="AH1114">
            <v>0</v>
          </cell>
          <cell r="AI1114">
            <v>80</v>
          </cell>
          <cell r="AJ1114">
            <v>0</v>
          </cell>
          <cell r="AK1114">
            <v>0</v>
          </cell>
          <cell r="AL1114">
            <v>0</v>
          </cell>
          <cell r="AM1114">
            <v>0</v>
          </cell>
          <cell r="AN1114">
            <v>0</v>
          </cell>
          <cell r="AO1114">
            <v>0</v>
          </cell>
          <cell r="AP1114">
            <v>0</v>
          </cell>
          <cell r="AQ1114">
            <v>29</v>
          </cell>
          <cell r="AR1114">
            <v>418</v>
          </cell>
        </row>
        <row r="1115">
          <cell r="E1115">
            <v>8</v>
          </cell>
          <cell r="F1115">
            <v>11</v>
          </cell>
          <cell r="G1115">
            <v>19</v>
          </cell>
          <cell r="H1115">
            <v>4</v>
          </cell>
          <cell r="I1115">
            <v>0</v>
          </cell>
          <cell r="J1115">
            <v>4</v>
          </cell>
          <cell r="K1115">
            <v>8</v>
          </cell>
          <cell r="L1115">
            <v>4</v>
          </cell>
          <cell r="M1115">
            <v>5</v>
          </cell>
          <cell r="N1115">
            <v>6</v>
          </cell>
          <cell r="O1115">
            <v>3</v>
          </cell>
          <cell r="P1115">
            <v>6</v>
          </cell>
          <cell r="Q1115">
            <v>0</v>
          </cell>
          <cell r="R1115">
            <v>8</v>
          </cell>
          <cell r="S1115">
            <v>5</v>
          </cell>
          <cell r="T1115">
            <v>0</v>
          </cell>
          <cell r="U1115">
            <v>0</v>
          </cell>
          <cell r="V1115">
            <v>0</v>
          </cell>
          <cell r="W1115">
            <v>0</v>
          </cell>
          <cell r="X1115">
            <v>0</v>
          </cell>
          <cell r="Y1115">
            <v>0</v>
          </cell>
          <cell r="Z1115">
            <v>0</v>
          </cell>
          <cell r="AA1115">
            <v>0</v>
          </cell>
          <cell r="AB1115">
            <v>0</v>
          </cell>
          <cell r="AC1115">
            <v>1</v>
          </cell>
          <cell r="AD1115">
            <v>0</v>
          </cell>
          <cell r="AE1115">
            <v>0</v>
          </cell>
          <cell r="AF1115">
            <v>0</v>
          </cell>
          <cell r="AG1115">
            <v>2</v>
          </cell>
          <cell r="AH1115">
            <v>1</v>
          </cell>
          <cell r="AI1115">
            <v>1</v>
          </cell>
          <cell r="AJ1115">
            <v>0</v>
          </cell>
          <cell r="AK1115">
            <v>0</v>
          </cell>
          <cell r="AL1115">
            <v>0</v>
          </cell>
          <cell r="AM1115">
            <v>0</v>
          </cell>
          <cell r="AN1115">
            <v>0</v>
          </cell>
          <cell r="AO1115">
            <v>0</v>
          </cell>
          <cell r="AP1115">
            <v>0</v>
          </cell>
          <cell r="AQ1115">
            <v>4</v>
          </cell>
          <cell r="AR1115">
            <v>100</v>
          </cell>
        </row>
        <row r="1116">
          <cell r="E1116">
            <v>163</v>
          </cell>
          <cell r="F1116">
            <v>17</v>
          </cell>
          <cell r="G1116">
            <v>17</v>
          </cell>
          <cell r="H1116">
            <v>8</v>
          </cell>
          <cell r="I1116">
            <v>8</v>
          </cell>
          <cell r="J1116">
            <v>0</v>
          </cell>
          <cell r="K1116">
            <v>8</v>
          </cell>
          <cell r="L1116">
            <v>4</v>
          </cell>
          <cell r="M1116">
            <v>0</v>
          </cell>
          <cell r="N1116">
            <v>6</v>
          </cell>
          <cell r="O1116">
            <v>3</v>
          </cell>
          <cell r="P1116">
            <v>4</v>
          </cell>
          <cell r="Q1116">
            <v>0</v>
          </cell>
          <cell r="R1116">
            <v>6</v>
          </cell>
          <cell r="S1116">
            <v>106</v>
          </cell>
          <cell r="T1116">
            <v>0</v>
          </cell>
          <cell r="U1116">
            <v>1</v>
          </cell>
          <cell r="V1116">
            <v>0</v>
          </cell>
          <cell r="W1116">
            <v>0</v>
          </cell>
          <cell r="X1116">
            <v>0</v>
          </cell>
          <cell r="Y1116">
            <v>0</v>
          </cell>
          <cell r="Z1116">
            <v>8</v>
          </cell>
          <cell r="AA1116">
            <v>0</v>
          </cell>
          <cell r="AB1116">
            <v>0</v>
          </cell>
          <cell r="AC1116">
            <v>0</v>
          </cell>
          <cell r="AD1116">
            <v>0</v>
          </cell>
          <cell r="AE1116">
            <v>0</v>
          </cell>
          <cell r="AF1116">
            <v>0</v>
          </cell>
          <cell r="AG1116">
            <v>6</v>
          </cell>
          <cell r="AH1116">
            <v>2</v>
          </cell>
          <cell r="AI1116">
            <v>0</v>
          </cell>
          <cell r="AJ1116">
            <v>0</v>
          </cell>
          <cell r="AK1116">
            <v>0</v>
          </cell>
          <cell r="AL1116">
            <v>0</v>
          </cell>
          <cell r="AM1116">
            <v>0</v>
          </cell>
          <cell r="AN1116">
            <v>0</v>
          </cell>
          <cell r="AO1116">
            <v>0</v>
          </cell>
          <cell r="AP1116">
            <v>0</v>
          </cell>
          <cell r="AQ1116">
            <v>5</v>
          </cell>
          <cell r="AR1116">
            <v>372</v>
          </cell>
        </row>
        <row r="1117">
          <cell r="E1117">
            <v>35</v>
          </cell>
          <cell r="F1117">
            <v>0</v>
          </cell>
          <cell r="G1117">
            <v>1</v>
          </cell>
          <cell r="H1117">
            <v>0</v>
          </cell>
          <cell r="I1117">
            <v>0</v>
          </cell>
          <cell r="J1117">
            <v>0</v>
          </cell>
          <cell r="K1117">
            <v>0</v>
          </cell>
          <cell r="L1117">
            <v>0</v>
          </cell>
          <cell r="M1117">
            <v>0</v>
          </cell>
          <cell r="N1117">
            <v>0</v>
          </cell>
          <cell r="O1117">
            <v>0</v>
          </cell>
          <cell r="P1117">
            <v>0</v>
          </cell>
          <cell r="Q1117">
            <v>0</v>
          </cell>
          <cell r="R1117">
            <v>0</v>
          </cell>
          <cell r="S1117">
            <v>2</v>
          </cell>
          <cell r="T1117">
            <v>0</v>
          </cell>
          <cell r="U1117">
            <v>0</v>
          </cell>
          <cell r="V1117">
            <v>0</v>
          </cell>
          <cell r="W1117">
            <v>0</v>
          </cell>
          <cell r="X1117">
            <v>0</v>
          </cell>
          <cell r="Y1117">
            <v>0</v>
          </cell>
          <cell r="Z1117">
            <v>0</v>
          </cell>
          <cell r="AA1117">
            <v>0</v>
          </cell>
          <cell r="AB1117">
            <v>0</v>
          </cell>
          <cell r="AC1117">
            <v>0</v>
          </cell>
          <cell r="AD1117">
            <v>0</v>
          </cell>
          <cell r="AE1117">
            <v>0</v>
          </cell>
          <cell r="AF1117">
            <v>0</v>
          </cell>
          <cell r="AG1117">
            <v>2</v>
          </cell>
          <cell r="AH1117">
            <v>0</v>
          </cell>
          <cell r="AI1117">
            <v>0</v>
          </cell>
          <cell r="AJ1117">
            <v>0</v>
          </cell>
          <cell r="AK1117">
            <v>0</v>
          </cell>
          <cell r="AL1117">
            <v>0</v>
          </cell>
          <cell r="AM1117">
            <v>0</v>
          </cell>
          <cell r="AN1117">
            <v>0</v>
          </cell>
          <cell r="AO1117">
            <v>0</v>
          </cell>
          <cell r="AP1117">
            <v>0</v>
          </cell>
          <cell r="AQ1117">
            <v>0</v>
          </cell>
          <cell r="AR1117">
            <v>40</v>
          </cell>
        </row>
        <row r="1118">
          <cell r="E1118">
            <v>282</v>
          </cell>
          <cell r="F1118">
            <v>141</v>
          </cell>
          <cell r="G1118">
            <v>118</v>
          </cell>
          <cell r="H1118">
            <v>45</v>
          </cell>
          <cell r="I1118">
            <v>25</v>
          </cell>
          <cell r="J1118">
            <v>0</v>
          </cell>
          <cell r="K1118">
            <v>59</v>
          </cell>
          <cell r="L1118">
            <v>35</v>
          </cell>
          <cell r="M1118">
            <v>54</v>
          </cell>
          <cell r="N1118">
            <v>40</v>
          </cell>
          <cell r="O1118">
            <v>15</v>
          </cell>
          <cell r="P1118">
            <v>43</v>
          </cell>
          <cell r="Q1118">
            <v>1</v>
          </cell>
          <cell r="R1118">
            <v>58</v>
          </cell>
          <cell r="S1118">
            <v>16</v>
          </cell>
          <cell r="T1118">
            <v>0</v>
          </cell>
          <cell r="U1118">
            <v>12</v>
          </cell>
          <cell r="V1118">
            <v>12</v>
          </cell>
          <cell r="W1118">
            <v>0</v>
          </cell>
          <cell r="X1118">
            <v>0</v>
          </cell>
          <cell r="Y1118">
            <v>0</v>
          </cell>
          <cell r="Z1118">
            <v>21</v>
          </cell>
          <cell r="AA1118">
            <v>0</v>
          </cell>
          <cell r="AB1118">
            <v>0</v>
          </cell>
          <cell r="AC1118">
            <v>5</v>
          </cell>
          <cell r="AD1118">
            <v>0</v>
          </cell>
          <cell r="AE1118">
            <v>0</v>
          </cell>
          <cell r="AF1118">
            <v>0</v>
          </cell>
          <cell r="AG1118">
            <v>31</v>
          </cell>
          <cell r="AH1118">
            <v>10</v>
          </cell>
          <cell r="AI1118">
            <v>6</v>
          </cell>
          <cell r="AJ1118">
            <v>0</v>
          </cell>
          <cell r="AK1118">
            <v>0</v>
          </cell>
          <cell r="AL1118">
            <v>0</v>
          </cell>
          <cell r="AM1118">
            <v>0</v>
          </cell>
          <cell r="AN1118">
            <v>0</v>
          </cell>
          <cell r="AO1118">
            <v>0</v>
          </cell>
          <cell r="AP1118">
            <v>0</v>
          </cell>
          <cell r="AQ1118">
            <v>18</v>
          </cell>
          <cell r="AR1118">
            <v>1047</v>
          </cell>
        </row>
        <row r="1119">
          <cell r="E1119">
            <v>21</v>
          </cell>
          <cell r="F1119">
            <v>14</v>
          </cell>
          <cell r="G1119">
            <v>30</v>
          </cell>
          <cell r="H1119">
            <v>4</v>
          </cell>
          <cell r="I1119">
            <v>10</v>
          </cell>
          <cell r="J1119">
            <v>0</v>
          </cell>
          <cell r="K1119">
            <v>12</v>
          </cell>
          <cell r="L1119">
            <v>22</v>
          </cell>
          <cell r="M1119">
            <v>2</v>
          </cell>
          <cell r="N1119">
            <v>16</v>
          </cell>
          <cell r="O1119">
            <v>1</v>
          </cell>
          <cell r="P1119">
            <v>18</v>
          </cell>
          <cell r="Q1119">
            <v>0</v>
          </cell>
          <cell r="R1119">
            <v>15</v>
          </cell>
          <cell r="S1119">
            <v>1</v>
          </cell>
          <cell r="T1119">
            <v>0</v>
          </cell>
          <cell r="U1119">
            <v>7</v>
          </cell>
          <cell r="V1119">
            <v>1</v>
          </cell>
          <cell r="W1119">
            <v>0</v>
          </cell>
          <cell r="X1119">
            <v>0</v>
          </cell>
          <cell r="Y1119">
            <v>0</v>
          </cell>
          <cell r="Z1119">
            <v>0</v>
          </cell>
          <cell r="AA1119">
            <v>0</v>
          </cell>
          <cell r="AB1119">
            <v>0</v>
          </cell>
          <cell r="AC1119">
            <v>0</v>
          </cell>
          <cell r="AD1119">
            <v>0</v>
          </cell>
          <cell r="AE1119">
            <v>0</v>
          </cell>
          <cell r="AF1119">
            <v>0</v>
          </cell>
          <cell r="AG1119">
            <v>3</v>
          </cell>
          <cell r="AH1119">
            <v>0</v>
          </cell>
          <cell r="AI1119">
            <v>1</v>
          </cell>
          <cell r="AJ1119">
            <v>0</v>
          </cell>
          <cell r="AK1119">
            <v>0</v>
          </cell>
          <cell r="AL1119">
            <v>0</v>
          </cell>
          <cell r="AM1119">
            <v>0</v>
          </cell>
          <cell r="AN1119">
            <v>0</v>
          </cell>
          <cell r="AO1119">
            <v>0</v>
          </cell>
          <cell r="AP1119">
            <v>0</v>
          </cell>
          <cell r="AQ1119">
            <v>6</v>
          </cell>
          <cell r="AR1119">
            <v>184</v>
          </cell>
        </row>
        <row r="1120">
          <cell r="E1120">
            <v>52</v>
          </cell>
          <cell r="F1120">
            <v>0</v>
          </cell>
          <cell r="G1120">
            <v>4</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cell r="AA1120">
            <v>0</v>
          </cell>
          <cell r="AB1120">
            <v>0</v>
          </cell>
          <cell r="AC1120">
            <v>0</v>
          </cell>
          <cell r="AD1120">
            <v>0</v>
          </cell>
          <cell r="AE1120">
            <v>0</v>
          </cell>
          <cell r="AF1120">
            <v>0</v>
          </cell>
          <cell r="AG1120">
            <v>0</v>
          </cell>
          <cell r="AH1120">
            <v>0</v>
          </cell>
          <cell r="AI1120">
            <v>0</v>
          </cell>
          <cell r="AJ1120">
            <v>0</v>
          </cell>
          <cell r="AK1120">
            <v>0</v>
          </cell>
          <cell r="AL1120">
            <v>0</v>
          </cell>
          <cell r="AM1120">
            <v>0</v>
          </cell>
          <cell r="AN1120">
            <v>0</v>
          </cell>
          <cell r="AO1120">
            <v>0</v>
          </cell>
          <cell r="AP1120">
            <v>0</v>
          </cell>
          <cell r="AQ1120">
            <v>1</v>
          </cell>
          <cell r="AR1120">
            <v>57</v>
          </cell>
        </row>
        <row r="1121">
          <cell r="E1121">
            <v>27</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2</v>
          </cell>
          <cell r="T1121">
            <v>0</v>
          </cell>
          <cell r="U1121">
            <v>0</v>
          </cell>
          <cell r="V1121">
            <v>0</v>
          </cell>
          <cell r="W1121">
            <v>0</v>
          </cell>
          <cell r="X1121">
            <v>0</v>
          </cell>
          <cell r="Y1121">
            <v>0</v>
          </cell>
          <cell r="Z1121">
            <v>0</v>
          </cell>
          <cell r="AA1121">
            <v>0</v>
          </cell>
          <cell r="AB1121">
            <v>0</v>
          </cell>
          <cell r="AC1121">
            <v>0</v>
          </cell>
          <cell r="AD1121">
            <v>0</v>
          </cell>
          <cell r="AE1121">
            <v>0</v>
          </cell>
          <cell r="AF1121">
            <v>0</v>
          </cell>
          <cell r="AG1121">
            <v>0</v>
          </cell>
          <cell r="AH1121">
            <v>0</v>
          </cell>
          <cell r="AI1121">
            <v>0</v>
          </cell>
          <cell r="AJ1121">
            <v>0</v>
          </cell>
          <cell r="AK1121">
            <v>0</v>
          </cell>
          <cell r="AL1121">
            <v>0</v>
          </cell>
          <cell r="AM1121">
            <v>0</v>
          </cell>
          <cell r="AN1121">
            <v>0</v>
          </cell>
          <cell r="AO1121">
            <v>0</v>
          </cell>
          <cell r="AP1121">
            <v>0</v>
          </cell>
          <cell r="AQ1121">
            <v>1</v>
          </cell>
          <cell r="AR1121">
            <v>30</v>
          </cell>
        </row>
        <row r="1122">
          <cell r="E1122">
            <v>130</v>
          </cell>
          <cell r="F1122">
            <v>68</v>
          </cell>
          <cell r="G1122">
            <v>51</v>
          </cell>
          <cell r="H1122">
            <v>25</v>
          </cell>
          <cell r="I1122">
            <v>7</v>
          </cell>
          <cell r="J1122">
            <v>15</v>
          </cell>
          <cell r="K1122">
            <v>1</v>
          </cell>
          <cell r="L1122">
            <v>11</v>
          </cell>
          <cell r="M1122">
            <v>19</v>
          </cell>
          <cell r="N1122">
            <v>6</v>
          </cell>
          <cell r="O1122">
            <v>5</v>
          </cell>
          <cell r="P1122">
            <v>12</v>
          </cell>
          <cell r="Q1122">
            <v>0</v>
          </cell>
          <cell r="R1122">
            <v>0</v>
          </cell>
          <cell r="S1122">
            <v>1</v>
          </cell>
          <cell r="T1122">
            <v>8</v>
          </cell>
          <cell r="U1122">
            <v>0</v>
          </cell>
          <cell r="V1122">
            <v>0</v>
          </cell>
          <cell r="W1122">
            <v>0</v>
          </cell>
          <cell r="X1122">
            <v>0</v>
          </cell>
          <cell r="Y1122">
            <v>0</v>
          </cell>
          <cell r="Z1122">
            <v>0</v>
          </cell>
          <cell r="AA1122">
            <v>0</v>
          </cell>
          <cell r="AB1122">
            <v>0</v>
          </cell>
          <cell r="AC1122">
            <v>2</v>
          </cell>
          <cell r="AD1122">
            <v>0</v>
          </cell>
          <cell r="AE1122">
            <v>0</v>
          </cell>
          <cell r="AF1122">
            <v>0</v>
          </cell>
          <cell r="AG1122">
            <v>35</v>
          </cell>
          <cell r="AH1122">
            <v>10</v>
          </cell>
          <cell r="AI1122">
            <v>1</v>
          </cell>
          <cell r="AJ1122">
            <v>0</v>
          </cell>
          <cell r="AK1122">
            <v>0</v>
          </cell>
          <cell r="AL1122">
            <v>0</v>
          </cell>
          <cell r="AM1122">
            <v>0</v>
          </cell>
          <cell r="AN1122">
            <v>0</v>
          </cell>
          <cell r="AO1122">
            <v>0</v>
          </cell>
          <cell r="AP1122">
            <v>0</v>
          </cell>
          <cell r="AQ1122">
            <v>4</v>
          </cell>
          <cell r="AR1122">
            <v>411</v>
          </cell>
        </row>
        <row r="1123">
          <cell r="E1123">
            <v>373</v>
          </cell>
          <cell r="F1123">
            <v>231</v>
          </cell>
          <cell r="G1123">
            <v>51</v>
          </cell>
          <cell r="H1123">
            <v>99</v>
          </cell>
          <cell r="I1123">
            <v>12</v>
          </cell>
          <cell r="J1123">
            <v>2</v>
          </cell>
          <cell r="K1123">
            <v>0</v>
          </cell>
          <cell r="L1123">
            <v>16</v>
          </cell>
          <cell r="M1123">
            <v>32</v>
          </cell>
          <cell r="N1123">
            <v>6</v>
          </cell>
          <cell r="O1123">
            <v>6</v>
          </cell>
          <cell r="P1123">
            <v>107</v>
          </cell>
          <cell r="Q1123">
            <v>0</v>
          </cell>
          <cell r="R1123">
            <v>52</v>
          </cell>
          <cell r="S1123">
            <v>0</v>
          </cell>
          <cell r="T1123">
            <v>3</v>
          </cell>
          <cell r="U1123">
            <v>1</v>
          </cell>
          <cell r="V1123">
            <v>0</v>
          </cell>
          <cell r="W1123">
            <v>0</v>
          </cell>
          <cell r="X1123">
            <v>0</v>
          </cell>
          <cell r="Y1123">
            <v>0</v>
          </cell>
          <cell r="Z1123">
            <v>0</v>
          </cell>
          <cell r="AA1123">
            <v>0</v>
          </cell>
          <cell r="AB1123">
            <v>0</v>
          </cell>
          <cell r="AC1123">
            <v>1</v>
          </cell>
          <cell r="AD1123">
            <v>0</v>
          </cell>
          <cell r="AE1123">
            <v>0</v>
          </cell>
          <cell r="AF1123">
            <v>0</v>
          </cell>
          <cell r="AG1123">
            <v>44</v>
          </cell>
          <cell r="AH1123">
            <v>1</v>
          </cell>
          <cell r="AI1123">
            <v>2</v>
          </cell>
          <cell r="AJ1123">
            <v>0</v>
          </cell>
          <cell r="AK1123">
            <v>0</v>
          </cell>
          <cell r="AL1123">
            <v>0</v>
          </cell>
          <cell r="AM1123">
            <v>0</v>
          </cell>
          <cell r="AN1123">
            <v>0</v>
          </cell>
          <cell r="AO1123">
            <v>0</v>
          </cell>
          <cell r="AP1123">
            <v>0</v>
          </cell>
          <cell r="AQ1123">
            <v>9</v>
          </cell>
          <cell r="AR1123">
            <v>1048</v>
          </cell>
        </row>
        <row r="1124">
          <cell r="E1124">
            <v>58</v>
          </cell>
          <cell r="F1124">
            <v>25</v>
          </cell>
          <cell r="G1124">
            <v>50</v>
          </cell>
          <cell r="H1124">
            <v>10</v>
          </cell>
          <cell r="I1124">
            <v>2</v>
          </cell>
          <cell r="J1124">
            <v>6</v>
          </cell>
          <cell r="K1124">
            <v>1</v>
          </cell>
          <cell r="L1124">
            <v>5</v>
          </cell>
          <cell r="M1124">
            <v>13</v>
          </cell>
          <cell r="N1124">
            <v>1</v>
          </cell>
          <cell r="O1124">
            <v>3</v>
          </cell>
          <cell r="P1124">
            <v>1</v>
          </cell>
          <cell r="Q1124">
            <v>0</v>
          </cell>
          <cell r="R1124">
            <v>2</v>
          </cell>
          <cell r="S1124">
            <v>0</v>
          </cell>
          <cell r="T1124">
            <v>1</v>
          </cell>
          <cell r="U1124">
            <v>2</v>
          </cell>
          <cell r="V1124">
            <v>0</v>
          </cell>
          <cell r="W1124">
            <v>0</v>
          </cell>
          <cell r="X1124">
            <v>0</v>
          </cell>
          <cell r="Y1124">
            <v>0</v>
          </cell>
          <cell r="Z1124">
            <v>0</v>
          </cell>
          <cell r="AA1124">
            <v>0</v>
          </cell>
          <cell r="AB1124">
            <v>0</v>
          </cell>
          <cell r="AC1124">
            <v>1</v>
          </cell>
          <cell r="AD1124">
            <v>0</v>
          </cell>
          <cell r="AE1124">
            <v>0</v>
          </cell>
          <cell r="AF1124">
            <v>0</v>
          </cell>
          <cell r="AG1124">
            <v>14</v>
          </cell>
          <cell r="AH1124">
            <v>1</v>
          </cell>
          <cell r="AI1124">
            <v>1</v>
          </cell>
          <cell r="AJ1124">
            <v>0</v>
          </cell>
          <cell r="AK1124">
            <v>0</v>
          </cell>
          <cell r="AL1124">
            <v>0</v>
          </cell>
          <cell r="AM1124">
            <v>0</v>
          </cell>
          <cell r="AN1124">
            <v>0</v>
          </cell>
          <cell r="AO1124">
            <v>0</v>
          </cell>
          <cell r="AP1124">
            <v>0</v>
          </cell>
          <cell r="AQ1124">
            <v>10</v>
          </cell>
          <cell r="AR1124">
            <v>207</v>
          </cell>
        </row>
        <row r="1125">
          <cell r="E1125">
            <v>297</v>
          </cell>
          <cell r="F1125">
            <v>72</v>
          </cell>
          <cell r="G1125">
            <v>39</v>
          </cell>
          <cell r="H1125">
            <v>36</v>
          </cell>
          <cell r="I1125">
            <v>0</v>
          </cell>
          <cell r="J1125">
            <v>1</v>
          </cell>
          <cell r="K1125">
            <v>0</v>
          </cell>
          <cell r="L1125">
            <v>0</v>
          </cell>
          <cell r="M1125">
            <v>13</v>
          </cell>
          <cell r="N1125">
            <v>3</v>
          </cell>
          <cell r="O1125">
            <v>2</v>
          </cell>
          <cell r="P1125">
            <v>9</v>
          </cell>
          <cell r="Q1125">
            <v>0</v>
          </cell>
          <cell r="R1125">
            <v>3</v>
          </cell>
          <cell r="S1125">
            <v>1</v>
          </cell>
          <cell r="T1125">
            <v>0</v>
          </cell>
          <cell r="U1125">
            <v>0</v>
          </cell>
          <cell r="V1125">
            <v>0</v>
          </cell>
          <cell r="W1125">
            <v>0</v>
          </cell>
          <cell r="X1125">
            <v>0</v>
          </cell>
          <cell r="Y1125">
            <v>0</v>
          </cell>
          <cell r="Z1125">
            <v>0</v>
          </cell>
          <cell r="AA1125">
            <v>0</v>
          </cell>
          <cell r="AB1125">
            <v>0</v>
          </cell>
          <cell r="AC1125">
            <v>1</v>
          </cell>
          <cell r="AD1125">
            <v>0</v>
          </cell>
          <cell r="AE1125">
            <v>0</v>
          </cell>
          <cell r="AF1125">
            <v>0</v>
          </cell>
          <cell r="AG1125">
            <v>48</v>
          </cell>
          <cell r="AH1125">
            <v>0</v>
          </cell>
          <cell r="AI1125">
            <v>0</v>
          </cell>
          <cell r="AJ1125">
            <v>0</v>
          </cell>
          <cell r="AK1125">
            <v>0</v>
          </cell>
          <cell r="AL1125">
            <v>0</v>
          </cell>
          <cell r="AM1125">
            <v>0</v>
          </cell>
          <cell r="AN1125">
            <v>0</v>
          </cell>
          <cell r="AO1125">
            <v>0</v>
          </cell>
          <cell r="AP1125">
            <v>0</v>
          </cell>
          <cell r="AQ1125">
            <v>8</v>
          </cell>
          <cell r="AR1125">
            <v>533</v>
          </cell>
        </row>
        <row r="1126">
          <cell r="E1126">
            <v>60</v>
          </cell>
          <cell r="F1126">
            <v>29</v>
          </cell>
          <cell r="G1126">
            <v>40</v>
          </cell>
          <cell r="H1126">
            <v>23</v>
          </cell>
          <cell r="I1126">
            <v>1</v>
          </cell>
          <cell r="J1126">
            <v>18</v>
          </cell>
          <cell r="K1126">
            <v>0</v>
          </cell>
          <cell r="L1126">
            <v>5</v>
          </cell>
          <cell r="M1126">
            <v>9</v>
          </cell>
          <cell r="N1126">
            <v>1</v>
          </cell>
          <cell r="O1126">
            <v>0</v>
          </cell>
          <cell r="P1126">
            <v>0</v>
          </cell>
          <cell r="Q1126">
            <v>0</v>
          </cell>
          <cell r="R1126">
            <v>1</v>
          </cell>
          <cell r="S1126">
            <v>0</v>
          </cell>
          <cell r="T1126">
            <v>0</v>
          </cell>
          <cell r="U1126">
            <v>0</v>
          </cell>
          <cell r="V1126">
            <v>0</v>
          </cell>
          <cell r="W1126">
            <v>0</v>
          </cell>
          <cell r="X1126">
            <v>0</v>
          </cell>
          <cell r="Y1126">
            <v>0</v>
          </cell>
          <cell r="Z1126">
            <v>0</v>
          </cell>
          <cell r="AA1126">
            <v>0</v>
          </cell>
          <cell r="AB1126">
            <v>0</v>
          </cell>
          <cell r="AC1126">
            <v>1</v>
          </cell>
          <cell r="AD1126">
            <v>0</v>
          </cell>
          <cell r="AE1126">
            <v>0</v>
          </cell>
          <cell r="AF1126">
            <v>0</v>
          </cell>
          <cell r="AG1126">
            <v>9</v>
          </cell>
          <cell r="AH1126">
            <v>1</v>
          </cell>
          <cell r="AI1126">
            <v>0</v>
          </cell>
          <cell r="AJ1126">
            <v>0</v>
          </cell>
          <cell r="AK1126">
            <v>0</v>
          </cell>
          <cell r="AL1126">
            <v>0</v>
          </cell>
          <cell r="AM1126">
            <v>0</v>
          </cell>
          <cell r="AN1126">
            <v>0</v>
          </cell>
          <cell r="AO1126">
            <v>0</v>
          </cell>
          <cell r="AP1126">
            <v>0</v>
          </cell>
          <cell r="AQ1126">
            <v>6</v>
          </cell>
          <cell r="AR1126">
            <v>204</v>
          </cell>
        </row>
        <row r="1127">
          <cell r="E1127">
            <v>74</v>
          </cell>
          <cell r="F1127">
            <v>8</v>
          </cell>
          <cell r="G1127">
            <v>25</v>
          </cell>
          <cell r="H1127">
            <v>7</v>
          </cell>
          <cell r="I1127">
            <v>0</v>
          </cell>
          <cell r="J1127">
            <v>0</v>
          </cell>
          <cell r="K1127">
            <v>0</v>
          </cell>
          <cell r="L1127">
            <v>0</v>
          </cell>
          <cell r="M1127">
            <v>0</v>
          </cell>
          <cell r="N1127">
            <v>0</v>
          </cell>
          <cell r="O1127">
            <v>0</v>
          </cell>
          <cell r="P1127">
            <v>0</v>
          </cell>
          <cell r="Q1127">
            <v>0</v>
          </cell>
          <cell r="R1127">
            <v>0</v>
          </cell>
          <cell r="S1127">
            <v>0</v>
          </cell>
          <cell r="T1127">
            <v>0</v>
          </cell>
          <cell r="U1127">
            <v>0</v>
          </cell>
          <cell r="V1127">
            <v>0</v>
          </cell>
          <cell r="W1127">
            <v>0</v>
          </cell>
          <cell r="X1127">
            <v>0</v>
          </cell>
          <cell r="Y1127">
            <v>0</v>
          </cell>
          <cell r="Z1127">
            <v>0</v>
          </cell>
          <cell r="AA1127">
            <v>0</v>
          </cell>
          <cell r="AB1127">
            <v>0</v>
          </cell>
          <cell r="AC1127">
            <v>0</v>
          </cell>
          <cell r="AD1127">
            <v>0</v>
          </cell>
          <cell r="AE1127">
            <v>0</v>
          </cell>
          <cell r="AF1127">
            <v>0</v>
          </cell>
          <cell r="AG1127">
            <v>9</v>
          </cell>
          <cell r="AH1127">
            <v>0</v>
          </cell>
          <cell r="AI1127">
            <v>0</v>
          </cell>
          <cell r="AJ1127">
            <v>0</v>
          </cell>
          <cell r="AK1127">
            <v>0</v>
          </cell>
          <cell r="AL1127">
            <v>0</v>
          </cell>
          <cell r="AM1127">
            <v>0</v>
          </cell>
          <cell r="AN1127">
            <v>0</v>
          </cell>
          <cell r="AO1127">
            <v>0</v>
          </cell>
          <cell r="AP1127">
            <v>0</v>
          </cell>
          <cell r="AQ1127">
            <v>2</v>
          </cell>
          <cell r="AR1127">
            <v>125</v>
          </cell>
        </row>
        <row r="1128">
          <cell r="E1128">
            <v>32</v>
          </cell>
          <cell r="F1128">
            <v>0</v>
          </cell>
          <cell r="G1128">
            <v>0</v>
          </cell>
          <cell r="H1128">
            <v>4</v>
          </cell>
          <cell r="I1128">
            <v>0</v>
          </cell>
          <cell r="J1128">
            <v>0</v>
          </cell>
          <cell r="K1128">
            <v>0</v>
          </cell>
          <cell r="L1128">
            <v>0</v>
          </cell>
          <cell r="M1128">
            <v>0</v>
          </cell>
          <cell r="N1128">
            <v>0</v>
          </cell>
          <cell r="O1128">
            <v>0</v>
          </cell>
          <cell r="P1128">
            <v>0</v>
          </cell>
          <cell r="Q1128">
            <v>0</v>
          </cell>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3</v>
          </cell>
          <cell r="AH1128">
            <v>0</v>
          </cell>
          <cell r="AI1128">
            <v>0</v>
          </cell>
          <cell r="AJ1128">
            <v>0</v>
          </cell>
          <cell r="AK1128">
            <v>0</v>
          </cell>
          <cell r="AL1128">
            <v>0</v>
          </cell>
          <cell r="AM1128">
            <v>0</v>
          </cell>
          <cell r="AN1128">
            <v>0</v>
          </cell>
          <cell r="AO1128">
            <v>0</v>
          </cell>
          <cell r="AP1128">
            <v>0</v>
          </cell>
          <cell r="AQ1128">
            <v>3</v>
          </cell>
          <cell r="AR1128">
            <v>42</v>
          </cell>
        </row>
        <row r="1129">
          <cell r="E1129">
            <v>116</v>
          </cell>
          <cell r="F1129">
            <v>0</v>
          </cell>
          <cell r="G1129">
            <v>2</v>
          </cell>
          <cell r="H1129">
            <v>2</v>
          </cell>
          <cell r="I1129">
            <v>0</v>
          </cell>
          <cell r="J1129">
            <v>0</v>
          </cell>
          <cell r="K1129">
            <v>0</v>
          </cell>
          <cell r="L1129">
            <v>0</v>
          </cell>
          <cell r="M1129">
            <v>0</v>
          </cell>
          <cell r="N1129">
            <v>0</v>
          </cell>
          <cell r="O1129">
            <v>0</v>
          </cell>
          <cell r="P1129">
            <v>0</v>
          </cell>
          <cell r="Q1129">
            <v>0</v>
          </cell>
          <cell r="R1129">
            <v>0</v>
          </cell>
          <cell r="S1129">
            <v>0</v>
          </cell>
          <cell r="T1129">
            <v>0</v>
          </cell>
          <cell r="U1129">
            <v>0</v>
          </cell>
          <cell r="V1129">
            <v>0</v>
          </cell>
          <cell r="W1129">
            <v>0</v>
          </cell>
          <cell r="X1129">
            <v>0</v>
          </cell>
          <cell r="Y1129">
            <v>0</v>
          </cell>
          <cell r="Z1129">
            <v>0</v>
          </cell>
          <cell r="AA1129">
            <v>0</v>
          </cell>
          <cell r="AB1129">
            <v>0</v>
          </cell>
          <cell r="AC1129">
            <v>0</v>
          </cell>
          <cell r="AD1129">
            <v>0</v>
          </cell>
          <cell r="AE1129">
            <v>0</v>
          </cell>
          <cell r="AF1129">
            <v>0</v>
          </cell>
          <cell r="AG1129">
            <v>0</v>
          </cell>
          <cell r="AH1129">
            <v>0</v>
          </cell>
          <cell r="AI1129">
            <v>0</v>
          </cell>
          <cell r="AJ1129">
            <v>0</v>
          </cell>
          <cell r="AK1129">
            <v>0</v>
          </cell>
          <cell r="AL1129">
            <v>0</v>
          </cell>
          <cell r="AM1129">
            <v>0</v>
          </cell>
          <cell r="AN1129">
            <v>0</v>
          </cell>
          <cell r="AO1129">
            <v>0</v>
          </cell>
          <cell r="AP1129">
            <v>0</v>
          </cell>
          <cell r="AQ1129">
            <v>11</v>
          </cell>
          <cell r="AR1129">
            <v>131</v>
          </cell>
        </row>
        <row r="1130">
          <cell r="E1130">
            <v>102</v>
          </cell>
          <cell r="F1130">
            <v>34</v>
          </cell>
          <cell r="G1130">
            <v>24</v>
          </cell>
          <cell r="H1130">
            <v>24</v>
          </cell>
          <cell r="I1130">
            <v>4</v>
          </cell>
          <cell r="J1130">
            <v>1</v>
          </cell>
          <cell r="K1130">
            <v>1</v>
          </cell>
          <cell r="L1130">
            <v>4</v>
          </cell>
          <cell r="M1130">
            <v>19</v>
          </cell>
          <cell r="N1130">
            <v>3</v>
          </cell>
          <cell r="O1130">
            <v>2</v>
          </cell>
          <cell r="P1130">
            <v>29</v>
          </cell>
          <cell r="Q1130">
            <v>0</v>
          </cell>
          <cell r="R1130">
            <v>7</v>
          </cell>
          <cell r="S1130">
            <v>0</v>
          </cell>
          <cell r="T1130">
            <v>2</v>
          </cell>
          <cell r="U1130">
            <v>2</v>
          </cell>
          <cell r="V1130">
            <v>0</v>
          </cell>
          <cell r="W1130">
            <v>0</v>
          </cell>
          <cell r="X1130">
            <v>0</v>
          </cell>
          <cell r="Y1130">
            <v>0</v>
          </cell>
          <cell r="Z1130">
            <v>0</v>
          </cell>
          <cell r="AA1130">
            <v>0</v>
          </cell>
          <cell r="AB1130">
            <v>0</v>
          </cell>
          <cell r="AC1130">
            <v>0</v>
          </cell>
          <cell r="AD1130">
            <v>0</v>
          </cell>
          <cell r="AE1130">
            <v>0</v>
          </cell>
          <cell r="AF1130">
            <v>0</v>
          </cell>
          <cell r="AG1130">
            <v>8</v>
          </cell>
          <cell r="AH1130">
            <v>2</v>
          </cell>
          <cell r="AI1130">
            <v>0</v>
          </cell>
          <cell r="AJ1130">
            <v>0</v>
          </cell>
          <cell r="AK1130">
            <v>0</v>
          </cell>
          <cell r="AL1130">
            <v>0</v>
          </cell>
          <cell r="AM1130">
            <v>0</v>
          </cell>
          <cell r="AN1130">
            <v>0</v>
          </cell>
          <cell r="AO1130">
            <v>0</v>
          </cell>
          <cell r="AP1130">
            <v>0</v>
          </cell>
          <cell r="AQ1130">
            <v>15</v>
          </cell>
          <cell r="AR1130">
            <v>283</v>
          </cell>
        </row>
        <row r="1131">
          <cell r="E1131">
            <v>29</v>
          </cell>
          <cell r="F1131">
            <v>2</v>
          </cell>
          <cell r="G1131">
            <v>6</v>
          </cell>
          <cell r="H1131">
            <v>6</v>
          </cell>
          <cell r="I1131">
            <v>0</v>
          </cell>
          <cell r="J1131">
            <v>0</v>
          </cell>
          <cell r="K1131">
            <v>2</v>
          </cell>
          <cell r="L1131">
            <v>1</v>
          </cell>
          <cell r="M1131">
            <v>1</v>
          </cell>
          <cell r="N1131">
            <v>2</v>
          </cell>
          <cell r="O1131">
            <v>0</v>
          </cell>
          <cell r="P1131">
            <v>0</v>
          </cell>
          <cell r="Q1131">
            <v>0</v>
          </cell>
          <cell r="R1131">
            <v>0</v>
          </cell>
          <cell r="S1131">
            <v>0</v>
          </cell>
          <cell r="T1131">
            <v>0</v>
          </cell>
          <cell r="U1131">
            <v>0</v>
          </cell>
          <cell r="V1131">
            <v>0</v>
          </cell>
          <cell r="W1131">
            <v>0</v>
          </cell>
          <cell r="X1131">
            <v>0</v>
          </cell>
          <cell r="Y1131">
            <v>0</v>
          </cell>
          <cell r="Z1131">
            <v>0</v>
          </cell>
          <cell r="AA1131">
            <v>0</v>
          </cell>
          <cell r="AB1131">
            <v>0</v>
          </cell>
          <cell r="AC1131">
            <v>1</v>
          </cell>
          <cell r="AD1131">
            <v>0</v>
          </cell>
          <cell r="AE1131">
            <v>0</v>
          </cell>
          <cell r="AF1131">
            <v>0</v>
          </cell>
          <cell r="AG1131">
            <v>0</v>
          </cell>
          <cell r="AH1131">
            <v>0</v>
          </cell>
          <cell r="AI1131">
            <v>0</v>
          </cell>
          <cell r="AJ1131">
            <v>0</v>
          </cell>
          <cell r="AK1131">
            <v>0</v>
          </cell>
          <cell r="AL1131">
            <v>0</v>
          </cell>
          <cell r="AM1131">
            <v>0</v>
          </cell>
          <cell r="AN1131">
            <v>0</v>
          </cell>
          <cell r="AO1131">
            <v>0</v>
          </cell>
          <cell r="AP1131">
            <v>0</v>
          </cell>
          <cell r="AQ1131">
            <v>0</v>
          </cell>
          <cell r="AR1131">
            <v>50</v>
          </cell>
        </row>
        <row r="1132">
          <cell r="E1132">
            <v>220</v>
          </cell>
          <cell r="F1132">
            <v>2</v>
          </cell>
          <cell r="G1132">
            <v>119</v>
          </cell>
          <cell r="H1132">
            <v>70</v>
          </cell>
          <cell r="I1132">
            <v>1</v>
          </cell>
          <cell r="J1132">
            <v>0</v>
          </cell>
          <cell r="K1132">
            <v>1</v>
          </cell>
          <cell r="L1132">
            <v>0</v>
          </cell>
          <cell r="M1132">
            <v>0</v>
          </cell>
          <cell r="N1132">
            <v>0</v>
          </cell>
          <cell r="O1132">
            <v>0</v>
          </cell>
          <cell r="P1132">
            <v>2</v>
          </cell>
          <cell r="Q1132">
            <v>0</v>
          </cell>
          <cell r="R1132">
            <v>0</v>
          </cell>
          <cell r="S1132">
            <v>39</v>
          </cell>
          <cell r="T1132">
            <v>0</v>
          </cell>
          <cell r="U1132">
            <v>0</v>
          </cell>
          <cell r="V1132">
            <v>1</v>
          </cell>
          <cell r="W1132">
            <v>0</v>
          </cell>
          <cell r="X1132">
            <v>0</v>
          </cell>
          <cell r="Y1132">
            <v>0</v>
          </cell>
          <cell r="Z1132">
            <v>0</v>
          </cell>
          <cell r="AA1132">
            <v>0</v>
          </cell>
          <cell r="AB1132">
            <v>0</v>
          </cell>
          <cell r="AC1132">
            <v>0</v>
          </cell>
          <cell r="AD1132">
            <v>0</v>
          </cell>
          <cell r="AE1132">
            <v>0</v>
          </cell>
          <cell r="AF1132">
            <v>0</v>
          </cell>
          <cell r="AG1132">
            <v>26</v>
          </cell>
          <cell r="AH1132">
            <v>0</v>
          </cell>
          <cell r="AI1132">
            <v>0</v>
          </cell>
          <cell r="AJ1132">
            <v>0</v>
          </cell>
          <cell r="AK1132">
            <v>0</v>
          </cell>
          <cell r="AL1132">
            <v>0</v>
          </cell>
          <cell r="AM1132">
            <v>0</v>
          </cell>
          <cell r="AN1132">
            <v>0</v>
          </cell>
          <cell r="AO1132">
            <v>0</v>
          </cell>
          <cell r="AP1132">
            <v>0</v>
          </cell>
          <cell r="AQ1132">
            <v>9</v>
          </cell>
          <cell r="AR1132">
            <v>490</v>
          </cell>
        </row>
        <row r="1133">
          <cell r="E1133">
            <v>204</v>
          </cell>
          <cell r="F1133">
            <v>0</v>
          </cell>
          <cell r="G1133">
            <v>207</v>
          </cell>
          <cell r="H1133">
            <v>95</v>
          </cell>
          <cell r="I1133">
            <v>0</v>
          </cell>
          <cell r="J1133">
            <v>0</v>
          </cell>
          <cell r="K1133">
            <v>0</v>
          </cell>
          <cell r="L1133">
            <v>0</v>
          </cell>
          <cell r="M1133">
            <v>0</v>
          </cell>
          <cell r="N1133">
            <v>0</v>
          </cell>
          <cell r="O1133">
            <v>0</v>
          </cell>
          <cell r="P1133">
            <v>0</v>
          </cell>
          <cell r="Q1133">
            <v>0</v>
          </cell>
          <cell r="R1133">
            <v>0</v>
          </cell>
          <cell r="S1133">
            <v>1</v>
          </cell>
          <cell r="T1133">
            <v>0</v>
          </cell>
          <cell r="U1133">
            <v>0</v>
          </cell>
          <cell r="V1133">
            <v>0</v>
          </cell>
          <cell r="W1133">
            <v>0</v>
          </cell>
          <cell r="X1133">
            <v>0</v>
          </cell>
          <cell r="Y1133">
            <v>0</v>
          </cell>
          <cell r="Z1133">
            <v>0</v>
          </cell>
          <cell r="AA1133">
            <v>0</v>
          </cell>
          <cell r="AB1133">
            <v>0</v>
          </cell>
          <cell r="AC1133">
            <v>0</v>
          </cell>
          <cell r="AD1133">
            <v>0</v>
          </cell>
          <cell r="AE1133">
            <v>0</v>
          </cell>
          <cell r="AF1133">
            <v>0</v>
          </cell>
          <cell r="AG1133">
            <v>41</v>
          </cell>
          <cell r="AH1133">
            <v>0</v>
          </cell>
          <cell r="AI1133">
            <v>0</v>
          </cell>
          <cell r="AJ1133">
            <v>0</v>
          </cell>
          <cell r="AK1133">
            <v>0</v>
          </cell>
          <cell r="AL1133">
            <v>0</v>
          </cell>
          <cell r="AM1133">
            <v>0</v>
          </cell>
          <cell r="AN1133">
            <v>0</v>
          </cell>
          <cell r="AO1133">
            <v>0</v>
          </cell>
          <cell r="AP1133">
            <v>0</v>
          </cell>
          <cell r="AQ1133">
            <v>2</v>
          </cell>
          <cell r="AR1133">
            <v>550</v>
          </cell>
        </row>
        <row r="1134">
          <cell r="E1134">
            <v>0</v>
          </cell>
          <cell r="F1134">
            <v>0</v>
          </cell>
          <cell r="G1134">
            <v>0</v>
          </cell>
          <cell r="H1134">
            <v>0</v>
          </cell>
          <cell r="I1134">
            <v>1</v>
          </cell>
          <cell r="J1134">
            <v>0</v>
          </cell>
          <cell r="K1134">
            <v>0</v>
          </cell>
          <cell r="L1134">
            <v>0</v>
          </cell>
          <cell r="M1134">
            <v>0</v>
          </cell>
          <cell r="N1134">
            <v>0</v>
          </cell>
          <cell r="O1134">
            <v>0</v>
          </cell>
          <cell r="P1134">
            <v>0</v>
          </cell>
          <cell r="Q1134">
            <v>0</v>
          </cell>
          <cell r="R1134">
            <v>0</v>
          </cell>
          <cell r="S1134">
            <v>33</v>
          </cell>
          <cell r="T1134">
            <v>0</v>
          </cell>
          <cell r="U1134">
            <v>0</v>
          </cell>
          <cell r="V1134">
            <v>0</v>
          </cell>
          <cell r="W1134">
            <v>0</v>
          </cell>
          <cell r="X1134">
            <v>0</v>
          </cell>
          <cell r="Y1134">
            <v>0</v>
          </cell>
          <cell r="Z1134">
            <v>0</v>
          </cell>
          <cell r="AA1134">
            <v>0</v>
          </cell>
          <cell r="AB1134">
            <v>0</v>
          </cell>
          <cell r="AC1134">
            <v>0</v>
          </cell>
          <cell r="AD1134">
            <v>0</v>
          </cell>
          <cell r="AE1134">
            <v>0</v>
          </cell>
          <cell r="AF1134">
            <v>0</v>
          </cell>
          <cell r="AG1134">
            <v>0</v>
          </cell>
          <cell r="AH1134">
            <v>0</v>
          </cell>
          <cell r="AI1134">
            <v>0</v>
          </cell>
          <cell r="AJ1134">
            <v>0</v>
          </cell>
          <cell r="AK1134">
            <v>0</v>
          </cell>
          <cell r="AL1134">
            <v>0</v>
          </cell>
          <cell r="AM1134">
            <v>0</v>
          </cell>
          <cell r="AN1134">
            <v>0</v>
          </cell>
          <cell r="AO1134">
            <v>0</v>
          </cell>
          <cell r="AP1134">
            <v>0</v>
          </cell>
          <cell r="AQ1134">
            <v>0</v>
          </cell>
          <cell r="AR1134">
            <v>34</v>
          </cell>
        </row>
        <row r="1135">
          <cell r="E1135">
            <v>109</v>
          </cell>
          <cell r="F1135">
            <v>102</v>
          </cell>
          <cell r="G1135">
            <v>134</v>
          </cell>
          <cell r="H1135">
            <v>106</v>
          </cell>
          <cell r="I1135">
            <v>11</v>
          </cell>
          <cell r="J1135">
            <v>0</v>
          </cell>
          <cell r="K1135">
            <v>23</v>
          </cell>
          <cell r="L1135">
            <v>38</v>
          </cell>
          <cell r="M1135">
            <v>28</v>
          </cell>
          <cell r="N1135">
            <v>28</v>
          </cell>
          <cell r="O1135">
            <v>2</v>
          </cell>
          <cell r="P1135">
            <v>69</v>
          </cell>
          <cell r="Q1135">
            <v>0</v>
          </cell>
          <cell r="R1135">
            <v>15</v>
          </cell>
          <cell r="S1135">
            <v>1</v>
          </cell>
          <cell r="T1135">
            <v>0</v>
          </cell>
          <cell r="U1135">
            <v>0</v>
          </cell>
          <cell r="V1135">
            <v>0</v>
          </cell>
          <cell r="W1135">
            <v>0</v>
          </cell>
          <cell r="X1135">
            <v>0</v>
          </cell>
          <cell r="Y1135">
            <v>0</v>
          </cell>
          <cell r="Z1135">
            <v>0</v>
          </cell>
          <cell r="AA1135">
            <v>0</v>
          </cell>
          <cell r="AB1135">
            <v>0</v>
          </cell>
          <cell r="AC1135">
            <v>6</v>
          </cell>
          <cell r="AD1135">
            <v>0</v>
          </cell>
          <cell r="AE1135">
            <v>0</v>
          </cell>
          <cell r="AF1135">
            <v>0</v>
          </cell>
          <cell r="AG1135">
            <v>94</v>
          </cell>
          <cell r="AH1135">
            <v>0</v>
          </cell>
          <cell r="AI1135">
            <v>1</v>
          </cell>
          <cell r="AJ1135">
            <v>0</v>
          </cell>
          <cell r="AK1135">
            <v>0</v>
          </cell>
          <cell r="AL1135">
            <v>0</v>
          </cell>
          <cell r="AM1135">
            <v>0</v>
          </cell>
          <cell r="AN1135">
            <v>0</v>
          </cell>
          <cell r="AO1135">
            <v>0</v>
          </cell>
          <cell r="AP1135">
            <v>0</v>
          </cell>
          <cell r="AQ1135">
            <v>9</v>
          </cell>
          <cell r="AR1135">
            <v>776</v>
          </cell>
        </row>
        <row r="1136">
          <cell r="E1136">
            <v>1540</v>
          </cell>
          <cell r="F1136">
            <v>547</v>
          </cell>
          <cell r="G1136">
            <v>1217</v>
          </cell>
          <cell r="H1136">
            <v>790</v>
          </cell>
          <cell r="I1136">
            <v>4</v>
          </cell>
          <cell r="J1136">
            <v>0</v>
          </cell>
          <cell r="K1136">
            <v>33</v>
          </cell>
          <cell r="L1136">
            <v>10</v>
          </cell>
          <cell r="M1136">
            <v>52</v>
          </cell>
          <cell r="N1136">
            <v>12</v>
          </cell>
          <cell r="O1136">
            <v>5</v>
          </cell>
          <cell r="P1136">
            <v>9</v>
          </cell>
          <cell r="Q1136">
            <v>0</v>
          </cell>
          <cell r="R1136">
            <v>3</v>
          </cell>
          <cell r="S1136">
            <v>18</v>
          </cell>
          <cell r="T1136">
            <v>5</v>
          </cell>
          <cell r="U1136">
            <v>0</v>
          </cell>
          <cell r="V1136">
            <v>0</v>
          </cell>
          <cell r="W1136">
            <v>1</v>
          </cell>
          <cell r="X1136">
            <v>0</v>
          </cell>
          <cell r="Y1136">
            <v>0</v>
          </cell>
          <cell r="Z1136">
            <v>0</v>
          </cell>
          <cell r="AA1136">
            <v>0</v>
          </cell>
          <cell r="AB1136">
            <v>0</v>
          </cell>
          <cell r="AC1136">
            <v>1</v>
          </cell>
          <cell r="AD1136">
            <v>0</v>
          </cell>
          <cell r="AE1136">
            <v>0</v>
          </cell>
          <cell r="AF1136">
            <v>0</v>
          </cell>
          <cell r="AG1136">
            <v>495</v>
          </cell>
          <cell r="AH1136">
            <v>0</v>
          </cell>
          <cell r="AI1136">
            <v>6</v>
          </cell>
          <cell r="AJ1136">
            <v>0</v>
          </cell>
          <cell r="AK1136">
            <v>0</v>
          </cell>
          <cell r="AL1136">
            <v>0</v>
          </cell>
          <cell r="AM1136">
            <v>0</v>
          </cell>
          <cell r="AN1136">
            <v>0</v>
          </cell>
          <cell r="AO1136">
            <v>0</v>
          </cell>
          <cell r="AP1136">
            <v>0</v>
          </cell>
          <cell r="AQ1136">
            <v>70</v>
          </cell>
          <cell r="AR1136">
            <v>4818</v>
          </cell>
        </row>
        <row r="1137">
          <cell r="E1137">
            <v>170</v>
          </cell>
          <cell r="F1137">
            <v>3</v>
          </cell>
          <cell r="G1137">
            <v>108</v>
          </cell>
          <cell r="H1137">
            <v>28</v>
          </cell>
          <cell r="I1137">
            <v>1</v>
          </cell>
          <cell r="J1137">
            <v>0</v>
          </cell>
          <cell r="K1137">
            <v>1</v>
          </cell>
          <cell r="L1137">
            <v>0</v>
          </cell>
          <cell r="M1137">
            <v>1</v>
          </cell>
          <cell r="N1137">
            <v>0</v>
          </cell>
          <cell r="O1137">
            <v>2</v>
          </cell>
          <cell r="P1137">
            <v>1</v>
          </cell>
          <cell r="Q1137">
            <v>0</v>
          </cell>
          <cell r="R1137">
            <v>2</v>
          </cell>
          <cell r="S1137">
            <v>20</v>
          </cell>
          <cell r="T1137">
            <v>0</v>
          </cell>
          <cell r="U1137">
            <v>0</v>
          </cell>
          <cell r="V1137">
            <v>0</v>
          </cell>
          <cell r="W1137">
            <v>0</v>
          </cell>
          <cell r="X1137">
            <v>0</v>
          </cell>
          <cell r="Y1137">
            <v>0</v>
          </cell>
          <cell r="Z1137">
            <v>0</v>
          </cell>
          <cell r="AA1137">
            <v>0</v>
          </cell>
          <cell r="AB1137">
            <v>0</v>
          </cell>
          <cell r="AC1137">
            <v>0</v>
          </cell>
          <cell r="AD1137">
            <v>0</v>
          </cell>
          <cell r="AE1137">
            <v>0</v>
          </cell>
          <cell r="AF1137">
            <v>0</v>
          </cell>
          <cell r="AG1137">
            <v>112</v>
          </cell>
          <cell r="AH1137">
            <v>0</v>
          </cell>
          <cell r="AI1137">
            <v>0</v>
          </cell>
          <cell r="AJ1137">
            <v>0</v>
          </cell>
          <cell r="AK1137">
            <v>0</v>
          </cell>
          <cell r="AL1137">
            <v>0</v>
          </cell>
          <cell r="AM1137">
            <v>0</v>
          </cell>
          <cell r="AN1137">
            <v>0</v>
          </cell>
          <cell r="AO1137">
            <v>0</v>
          </cell>
          <cell r="AP1137">
            <v>0</v>
          </cell>
          <cell r="AQ1137">
            <v>4</v>
          </cell>
          <cell r="AR1137">
            <v>453</v>
          </cell>
        </row>
        <row r="1138">
          <cell r="E1138">
            <v>173</v>
          </cell>
          <cell r="F1138">
            <v>0</v>
          </cell>
          <cell r="G1138">
            <v>34</v>
          </cell>
          <cell r="H1138">
            <v>117</v>
          </cell>
          <cell r="I1138">
            <v>0</v>
          </cell>
          <cell r="J1138">
            <v>0</v>
          </cell>
          <cell r="K1138">
            <v>0</v>
          </cell>
          <cell r="L1138">
            <v>0</v>
          </cell>
          <cell r="M1138">
            <v>0</v>
          </cell>
          <cell r="N1138">
            <v>0</v>
          </cell>
          <cell r="O1138">
            <v>0</v>
          </cell>
          <cell r="P1138">
            <v>2</v>
          </cell>
          <cell r="Q1138">
            <v>0</v>
          </cell>
          <cell r="R1138">
            <v>0</v>
          </cell>
          <cell r="S1138">
            <v>9</v>
          </cell>
          <cell r="T1138">
            <v>0</v>
          </cell>
          <cell r="U1138">
            <v>0</v>
          </cell>
          <cell r="V1138">
            <v>0</v>
          </cell>
          <cell r="W1138">
            <v>0</v>
          </cell>
          <cell r="X1138">
            <v>0</v>
          </cell>
          <cell r="Y1138">
            <v>0</v>
          </cell>
          <cell r="Z1138">
            <v>0</v>
          </cell>
          <cell r="AA1138">
            <v>0</v>
          </cell>
          <cell r="AB1138">
            <v>0</v>
          </cell>
          <cell r="AC1138">
            <v>0</v>
          </cell>
          <cell r="AD1138">
            <v>0</v>
          </cell>
          <cell r="AE1138">
            <v>0</v>
          </cell>
          <cell r="AF1138">
            <v>0</v>
          </cell>
          <cell r="AG1138">
            <v>206</v>
          </cell>
          <cell r="AH1138">
            <v>0</v>
          </cell>
          <cell r="AI1138">
            <v>0</v>
          </cell>
          <cell r="AJ1138">
            <v>0</v>
          </cell>
          <cell r="AK1138">
            <v>0</v>
          </cell>
          <cell r="AL1138">
            <v>0</v>
          </cell>
          <cell r="AM1138">
            <v>0</v>
          </cell>
          <cell r="AN1138">
            <v>0</v>
          </cell>
          <cell r="AO1138">
            <v>0</v>
          </cell>
          <cell r="AP1138">
            <v>0</v>
          </cell>
          <cell r="AQ1138">
            <v>7</v>
          </cell>
          <cell r="AR1138">
            <v>548</v>
          </cell>
        </row>
        <row r="1139">
          <cell r="E1139">
            <v>112</v>
          </cell>
          <cell r="F1139">
            <v>1</v>
          </cell>
          <cell r="G1139">
            <v>59</v>
          </cell>
          <cell r="H1139">
            <v>27</v>
          </cell>
          <cell r="I1139">
            <v>0</v>
          </cell>
          <cell r="J1139">
            <v>0</v>
          </cell>
          <cell r="K1139">
            <v>1</v>
          </cell>
          <cell r="L1139">
            <v>4</v>
          </cell>
          <cell r="M1139">
            <v>0</v>
          </cell>
          <cell r="N1139">
            <v>2</v>
          </cell>
          <cell r="O1139">
            <v>0</v>
          </cell>
          <cell r="P1139">
            <v>1</v>
          </cell>
          <cell r="Q1139">
            <v>0</v>
          </cell>
          <cell r="R1139">
            <v>0</v>
          </cell>
          <cell r="S1139">
            <v>1</v>
          </cell>
          <cell r="T1139">
            <v>0</v>
          </cell>
          <cell r="U1139">
            <v>1</v>
          </cell>
          <cell r="V1139">
            <v>0</v>
          </cell>
          <cell r="W1139">
            <v>0</v>
          </cell>
          <cell r="X1139">
            <v>0</v>
          </cell>
          <cell r="Y1139">
            <v>0</v>
          </cell>
          <cell r="Z1139">
            <v>0</v>
          </cell>
          <cell r="AA1139">
            <v>0</v>
          </cell>
          <cell r="AB1139">
            <v>0</v>
          </cell>
          <cell r="AC1139">
            <v>0</v>
          </cell>
          <cell r="AD1139">
            <v>0</v>
          </cell>
          <cell r="AE1139">
            <v>0</v>
          </cell>
          <cell r="AF1139">
            <v>0</v>
          </cell>
          <cell r="AG1139">
            <v>31</v>
          </cell>
          <cell r="AH1139">
            <v>0</v>
          </cell>
          <cell r="AI1139">
            <v>0</v>
          </cell>
          <cell r="AJ1139">
            <v>0</v>
          </cell>
          <cell r="AK1139">
            <v>0</v>
          </cell>
          <cell r="AL1139">
            <v>0</v>
          </cell>
          <cell r="AM1139">
            <v>0</v>
          </cell>
          <cell r="AN1139">
            <v>0</v>
          </cell>
          <cell r="AO1139">
            <v>0</v>
          </cell>
          <cell r="AP1139">
            <v>0</v>
          </cell>
          <cell r="AQ1139">
            <v>3</v>
          </cell>
          <cell r="AR1139">
            <v>243</v>
          </cell>
        </row>
        <row r="1140">
          <cell r="E1140">
            <v>153</v>
          </cell>
          <cell r="F1140">
            <v>93</v>
          </cell>
          <cell r="G1140">
            <v>19</v>
          </cell>
          <cell r="H1140">
            <v>8</v>
          </cell>
          <cell r="I1140">
            <v>4</v>
          </cell>
          <cell r="J1140">
            <v>0</v>
          </cell>
          <cell r="K1140">
            <v>17</v>
          </cell>
          <cell r="L1140">
            <v>2</v>
          </cell>
          <cell r="M1140">
            <v>29</v>
          </cell>
          <cell r="N1140">
            <v>13</v>
          </cell>
          <cell r="O1140">
            <v>65</v>
          </cell>
          <cell r="P1140">
            <v>152</v>
          </cell>
          <cell r="Q1140">
            <v>0</v>
          </cell>
          <cell r="R1140">
            <v>21</v>
          </cell>
          <cell r="S1140">
            <v>5</v>
          </cell>
          <cell r="T1140">
            <v>1</v>
          </cell>
          <cell r="U1140">
            <v>1</v>
          </cell>
          <cell r="V1140">
            <v>0</v>
          </cell>
          <cell r="W1140">
            <v>0</v>
          </cell>
          <cell r="X1140">
            <v>0</v>
          </cell>
          <cell r="Y1140">
            <v>0</v>
          </cell>
          <cell r="Z1140">
            <v>1</v>
          </cell>
          <cell r="AA1140">
            <v>0</v>
          </cell>
          <cell r="AB1140">
            <v>0</v>
          </cell>
          <cell r="AC1140">
            <v>5</v>
          </cell>
          <cell r="AD1140">
            <v>0</v>
          </cell>
          <cell r="AE1140">
            <v>0</v>
          </cell>
          <cell r="AF1140">
            <v>0</v>
          </cell>
          <cell r="AG1140">
            <v>18</v>
          </cell>
          <cell r="AH1140">
            <v>0</v>
          </cell>
          <cell r="AI1140">
            <v>0</v>
          </cell>
          <cell r="AJ1140">
            <v>0</v>
          </cell>
          <cell r="AK1140">
            <v>0</v>
          </cell>
          <cell r="AL1140">
            <v>0</v>
          </cell>
          <cell r="AM1140">
            <v>0</v>
          </cell>
          <cell r="AN1140">
            <v>0</v>
          </cell>
          <cell r="AO1140">
            <v>0</v>
          </cell>
          <cell r="AP1140">
            <v>0</v>
          </cell>
          <cell r="AQ1140">
            <v>14</v>
          </cell>
          <cell r="AR1140">
            <v>621</v>
          </cell>
        </row>
        <row r="1141">
          <cell r="E1141">
            <v>1361</v>
          </cell>
          <cell r="F1141">
            <v>932</v>
          </cell>
          <cell r="G1141">
            <v>891</v>
          </cell>
          <cell r="H1141">
            <v>555</v>
          </cell>
          <cell r="I1141">
            <v>100</v>
          </cell>
          <cell r="J1141">
            <v>335</v>
          </cell>
          <cell r="K1141">
            <v>459</v>
          </cell>
          <cell r="L1141">
            <v>434</v>
          </cell>
          <cell r="M1141">
            <v>550</v>
          </cell>
          <cell r="N1141">
            <v>204</v>
          </cell>
          <cell r="O1141">
            <v>231</v>
          </cell>
          <cell r="P1141">
            <v>91</v>
          </cell>
          <cell r="Q1141">
            <v>0</v>
          </cell>
          <cell r="R1141">
            <v>220</v>
          </cell>
          <cell r="S1141">
            <v>89</v>
          </cell>
          <cell r="T1141">
            <v>1</v>
          </cell>
          <cell r="U1141">
            <v>26</v>
          </cell>
          <cell r="V1141">
            <v>58</v>
          </cell>
          <cell r="W1141">
            <v>0</v>
          </cell>
          <cell r="X1141">
            <v>224</v>
          </cell>
          <cell r="Y1141">
            <v>0</v>
          </cell>
          <cell r="Z1141">
            <v>0</v>
          </cell>
          <cell r="AA1141">
            <v>1</v>
          </cell>
          <cell r="AB1141">
            <v>0</v>
          </cell>
          <cell r="AC1141">
            <v>27</v>
          </cell>
          <cell r="AD1141">
            <v>0</v>
          </cell>
          <cell r="AE1141">
            <v>0</v>
          </cell>
          <cell r="AF1141">
            <v>0</v>
          </cell>
          <cell r="AG1141">
            <v>233</v>
          </cell>
          <cell r="AH1141">
            <v>264</v>
          </cell>
          <cell r="AI1141">
            <v>134</v>
          </cell>
          <cell r="AJ1141">
            <v>3</v>
          </cell>
          <cell r="AK1141">
            <v>3</v>
          </cell>
          <cell r="AL1141">
            <v>0</v>
          </cell>
          <cell r="AM1141">
            <v>0</v>
          </cell>
          <cell r="AN1141">
            <v>0</v>
          </cell>
          <cell r="AO1141">
            <v>0</v>
          </cell>
          <cell r="AP1141">
            <v>0</v>
          </cell>
          <cell r="AQ1141">
            <v>300</v>
          </cell>
          <cell r="AR1141">
            <v>7726</v>
          </cell>
        </row>
        <row r="1142">
          <cell r="E1142">
            <v>99</v>
          </cell>
          <cell r="F1142">
            <v>63</v>
          </cell>
          <cell r="G1142">
            <v>84</v>
          </cell>
          <cell r="H1142">
            <v>53</v>
          </cell>
          <cell r="I1142">
            <v>13</v>
          </cell>
          <cell r="J1142">
            <v>44</v>
          </cell>
          <cell r="K1142">
            <v>6</v>
          </cell>
          <cell r="L1142">
            <v>92</v>
          </cell>
          <cell r="M1142">
            <v>22</v>
          </cell>
          <cell r="N1142">
            <v>14</v>
          </cell>
          <cell r="O1142">
            <v>13</v>
          </cell>
          <cell r="P1142">
            <v>14</v>
          </cell>
          <cell r="Q1142">
            <v>0</v>
          </cell>
          <cell r="R1142">
            <v>30</v>
          </cell>
          <cell r="S1142">
            <v>32</v>
          </cell>
          <cell r="T1142">
            <v>0</v>
          </cell>
          <cell r="U1142">
            <v>0</v>
          </cell>
          <cell r="V1142">
            <v>2</v>
          </cell>
          <cell r="W1142">
            <v>0</v>
          </cell>
          <cell r="X1142">
            <v>4</v>
          </cell>
          <cell r="Y1142">
            <v>0</v>
          </cell>
          <cell r="Z1142">
            <v>0</v>
          </cell>
          <cell r="AA1142">
            <v>0</v>
          </cell>
          <cell r="AB1142">
            <v>0</v>
          </cell>
          <cell r="AC1142">
            <v>4</v>
          </cell>
          <cell r="AD1142">
            <v>0</v>
          </cell>
          <cell r="AE1142">
            <v>0</v>
          </cell>
          <cell r="AF1142">
            <v>0</v>
          </cell>
          <cell r="AG1142">
            <v>9</v>
          </cell>
          <cell r="AH1142">
            <v>22</v>
          </cell>
          <cell r="AI1142">
            <v>17</v>
          </cell>
          <cell r="AJ1142">
            <v>7</v>
          </cell>
          <cell r="AK1142">
            <v>0</v>
          </cell>
          <cell r="AL1142">
            <v>0</v>
          </cell>
          <cell r="AM1142">
            <v>0</v>
          </cell>
          <cell r="AN1142">
            <v>0</v>
          </cell>
          <cell r="AO1142">
            <v>0</v>
          </cell>
          <cell r="AP1142">
            <v>0</v>
          </cell>
          <cell r="AQ1142">
            <v>25</v>
          </cell>
          <cell r="AR1142">
            <v>669</v>
          </cell>
        </row>
        <row r="1143">
          <cell r="E1143">
            <v>85</v>
          </cell>
          <cell r="F1143">
            <v>104</v>
          </cell>
          <cell r="G1143">
            <v>9</v>
          </cell>
          <cell r="H1143">
            <v>85</v>
          </cell>
          <cell r="I1143">
            <v>0</v>
          </cell>
          <cell r="J1143">
            <v>20</v>
          </cell>
          <cell r="K1143">
            <v>49</v>
          </cell>
          <cell r="L1143">
            <v>36</v>
          </cell>
          <cell r="M1143">
            <v>15</v>
          </cell>
          <cell r="N1143">
            <v>7</v>
          </cell>
          <cell r="O1143">
            <v>6</v>
          </cell>
          <cell r="P1143">
            <v>0</v>
          </cell>
          <cell r="Q1143">
            <v>0</v>
          </cell>
          <cell r="R1143">
            <v>28</v>
          </cell>
          <cell r="S1143">
            <v>0</v>
          </cell>
          <cell r="T1143">
            <v>0</v>
          </cell>
          <cell r="U1143">
            <v>0</v>
          </cell>
          <cell r="V1143">
            <v>2</v>
          </cell>
          <cell r="W1143">
            <v>0</v>
          </cell>
          <cell r="X1143">
            <v>0</v>
          </cell>
          <cell r="Y1143">
            <v>0</v>
          </cell>
          <cell r="Z1143">
            <v>0</v>
          </cell>
          <cell r="AA1143">
            <v>0</v>
          </cell>
          <cell r="AB1143">
            <v>0</v>
          </cell>
          <cell r="AC1143">
            <v>1</v>
          </cell>
          <cell r="AD1143">
            <v>0</v>
          </cell>
          <cell r="AE1143">
            <v>0</v>
          </cell>
          <cell r="AF1143">
            <v>0</v>
          </cell>
          <cell r="AG1143">
            <v>18</v>
          </cell>
          <cell r="AH1143">
            <v>15</v>
          </cell>
          <cell r="AI1143">
            <v>24</v>
          </cell>
          <cell r="AJ1143">
            <v>0</v>
          </cell>
          <cell r="AK1143">
            <v>0</v>
          </cell>
          <cell r="AL1143">
            <v>0</v>
          </cell>
          <cell r="AM1143">
            <v>0</v>
          </cell>
          <cell r="AN1143">
            <v>0</v>
          </cell>
          <cell r="AO1143">
            <v>0</v>
          </cell>
          <cell r="AP1143">
            <v>0</v>
          </cell>
          <cell r="AQ1143">
            <v>14</v>
          </cell>
          <cell r="AR1143">
            <v>518</v>
          </cell>
        </row>
        <row r="1144">
          <cell r="E1144">
            <v>39</v>
          </cell>
          <cell r="F1144">
            <v>16</v>
          </cell>
          <cell r="G1144">
            <v>7</v>
          </cell>
          <cell r="H1144">
            <v>8</v>
          </cell>
          <cell r="I1144">
            <v>1</v>
          </cell>
          <cell r="J1144">
            <v>0</v>
          </cell>
          <cell r="K1144">
            <v>1</v>
          </cell>
          <cell r="L1144">
            <v>1</v>
          </cell>
          <cell r="M1144">
            <v>7</v>
          </cell>
          <cell r="N1144">
            <v>0</v>
          </cell>
          <cell r="O1144">
            <v>1</v>
          </cell>
          <cell r="P1144">
            <v>0</v>
          </cell>
          <cell r="Q1144">
            <v>0</v>
          </cell>
          <cell r="R1144">
            <v>7</v>
          </cell>
          <cell r="S1144">
            <v>0</v>
          </cell>
          <cell r="T1144">
            <v>0</v>
          </cell>
          <cell r="U1144">
            <v>0</v>
          </cell>
          <cell r="V1144">
            <v>0</v>
          </cell>
          <cell r="W1144">
            <v>0</v>
          </cell>
          <cell r="X1144">
            <v>0</v>
          </cell>
          <cell r="Y1144">
            <v>0</v>
          </cell>
          <cell r="Z1144">
            <v>0</v>
          </cell>
          <cell r="AA1144">
            <v>0</v>
          </cell>
          <cell r="AB1144">
            <v>0</v>
          </cell>
          <cell r="AC1144">
            <v>1</v>
          </cell>
          <cell r="AD1144">
            <v>0</v>
          </cell>
          <cell r="AE1144">
            <v>0</v>
          </cell>
          <cell r="AF1144">
            <v>0</v>
          </cell>
          <cell r="AG1144">
            <v>10</v>
          </cell>
          <cell r="AH1144">
            <v>1</v>
          </cell>
          <cell r="AI1144">
            <v>0</v>
          </cell>
          <cell r="AJ1144">
            <v>0</v>
          </cell>
          <cell r="AK1144">
            <v>0</v>
          </cell>
          <cell r="AL1144">
            <v>0</v>
          </cell>
          <cell r="AM1144">
            <v>0</v>
          </cell>
          <cell r="AN1144">
            <v>0</v>
          </cell>
          <cell r="AO1144">
            <v>0</v>
          </cell>
          <cell r="AP1144">
            <v>0</v>
          </cell>
          <cell r="AQ1144">
            <v>5</v>
          </cell>
          <cell r="AR1144">
            <v>105</v>
          </cell>
        </row>
        <row r="1145">
          <cell r="E1145">
            <v>48</v>
          </cell>
          <cell r="F1145">
            <v>35</v>
          </cell>
          <cell r="G1145">
            <v>36</v>
          </cell>
          <cell r="H1145">
            <v>23</v>
          </cell>
          <cell r="I1145">
            <v>3</v>
          </cell>
          <cell r="J1145">
            <v>6</v>
          </cell>
          <cell r="K1145">
            <v>12</v>
          </cell>
          <cell r="L1145">
            <v>10</v>
          </cell>
          <cell r="M1145">
            <v>8</v>
          </cell>
          <cell r="N1145">
            <v>8</v>
          </cell>
          <cell r="O1145">
            <v>6</v>
          </cell>
          <cell r="P1145">
            <v>2</v>
          </cell>
          <cell r="Q1145">
            <v>0</v>
          </cell>
          <cell r="R1145">
            <v>12</v>
          </cell>
          <cell r="S1145">
            <v>10</v>
          </cell>
          <cell r="T1145">
            <v>0</v>
          </cell>
          <cell r="U1145">
            <v>0</v>
          </cell>
          <cell r="V1145">
            <v>0</v>
          </cell>
          <cell r="W1145">
            <v>0</v>
          </cell>
          <cell r="X1145">
            <v>0</v>
          </cell>
          <cell r="Y1145">
            <v>0</v>
          </cell>
          <cell r="Z1145">
            <v>0</v>
          </cell>
          <cell r="AA1145">
            <v>0</v>
          </cell>
          <cell r="AB1145">
            <v>0</v>
          </cell>
          <cell r="AC1145">
            <v>1</v>
          </cell>
          <cell r="AD1145">
            <v>0</v>
          </cell>
          <cell r="AE1145">
            <v>0</v>
          </cell>
          <cell r="AF1145">
            <v>0</v>
          </cell>
          <cell r="AG1145">
            <v>1</v>
          </cell>
          <cell r="AH1145">
            <v>6</v>
          </cell>
          <cell r="AI1145">
            <v>1</v>
          </cell>
          <cell r="AJ1145">
            <v>0</v>
          </cell>
          <cell r="AK1145">
            <v>0</v>
          </cell>
          <cell r="AL1145">
            <v>0</v>
          </cell>
          <cell r="AM1145">
            <v>0</v>
          </cell>
          <cell r="AN1145">
            <v>0</v>
          </cell>
          <cell r="AO1145">
            <v>0</v>
          </cell>
          <cell r="AP1145">
            <v>0</v>
          </cell>
          <cell r="AQ1145">
            <v>5</v>
          </cell>
          <cell r="AR1145">
            <v>233</v>
          </cell>
        </row>
        <row r="1146">
          <cell r="E1146">
            <v>7</v>
          </cell>
          <cell r="F1146">
            <v>5</v>
          </cell>
          <cell r="G1146">
            <v>5</v>
          </cell>
          <cell r="H1146">
            <v>2</v>
          </cell>
          <cell r="I1146">
            <v>0</v>
          </cell>
          <cell r="J1146">
            <v>0</v>
          </cell>
          <cell r="K1146">
            <v>0</v>
          </cell>
          <cell r="L1146">
            <v>1</v>
          </cell>
          <cell r="M1146">
            <v>0</v>
          </cell>
          <cell r="N1146">
            <v>1</v>
          </cell>
          <cell r="O1146">
            <v>0</v>
          </cell>
          <cell r="P1146">
            <v>0</v>
          </cell>
          <cell r="Q1146">
            <v>0</v>
          </cell>
          <cell r="R1146">
            <v>0</v>
          </cell>
          <cell r="S1146">
            <v>1</v>
          </cell>
          <cell r="T1146">
            <v>0</v>
          </cell>
          <cell r="U1146">
            <v>0</v>
          </cell>
          <cell r="V1146">
            <v>0</v>
          </cell>
          <cell r="W1146">
            <v>0</v>
          </cell>
          <cell r="X1146">
            <v>0</v>
          </cell>
          <cell r="Y1146">
            <v>0</v>
          </cell>
          <cell r="Z1146">
            <v>0</v>
          </cell>
          <cell r="AA1146">
            <v>0</v>
          </cell>
          <cell r="AB1146">
            <v>0</v>
          </cell>
          <cell r="AC1146">
            <v>0</v>
          </cell>
          <cell r="AD1146">
            <v>0</v>
          </cell>
          <cell r="AE1146">
            <v>0</v>
          </cell>
          <cell r="AF1146">
            <v>0</v>
          </cell>
          <cell r="AG1146">
            <v>0</v>
          </cell>
          <cell r="AH1146">
            <v>0</v>
          </cell>
          <cell r="AI1146">
            <v>1</v>
          </cell>
          <cell r="AJ1146">
            <v>0</v>
          </cell>
          <cell r="AK1146">
            <v>0</v>
          </cell>
          <cell r="AL1146">
            <v>0</v>
          </cell>
          <cell r="AM1146">
            <v>0</v>
          </cell>
          <cell r="AN1146">
            <v>0</v>
          </cell>
          <cell r="AO1146">
            <v>0</v>
          </cell>
          <cell r="AP1146">
            <v>0</v>
          </cell>
          <cell r="AQ1146">
            <v>0</v>
          </cell>
          <cell r="AR1146">
            <v>23</v>
          </cell>
        </row>
        <row r="1147">
          <cell r="E1147">
            <v>10</v>
          </cell>
          <cell r="F1147">
            <v>8</v>
          </cell>
          <cell r="G1147">
            <v>2</v>
          </cell>
          <cell r="H1147">
            <v>0</v>
          </cell>
          <cell r="I1147">
            <v>0</v>
          </cell>
          <cell r="J1147">
            <v>0</v>
          </cell>
          <cell r="K1147">
            <v>1</v>
          </cell>
          <cell r="L1147">
            <v>1</v>
          </cell>
          <cell r="M1147">
            <v>2</v>
          </cell>
          <cell r="N1147">
            <v>1</v>
          </cell>
          <cell r="O1147">
            <v>0</v>
          </cell>
          <cell r="P1147">
            <v>0</v>
          </cell>
          <cell r="Q1147">
            <v>0</v>
          </cell>
          <cell r="R1147">
            <v>0</v>
          </cell>
          <cell r="S1147">
            <v>8</v>
          </cell>
          <cell r="T1147">
            <v>0</v>
          </cell>
          <cell r="U1147">
            <v>0</v>
          </cell>
          <cell r="V1147">
            <v>0</v>
          </cell>
          <cell r="W1147">
            <v>0</v>
          </cell>
          <cell r="X1147">
            <v>0</v>
          </cell>
          <cell r="Y1147">
            <v>0</v>
          </cell>
          <cell r="Z1147">
            <v>0</v>
          </cell>
          <cell r="AA1147">
            <v>0</v>
          </cell>
          <cell r="AB1147">
            <v>0</v>
          </cell>
          <cell r="AC1147">
            <v>0</v>
          </cell>
          <cell r="AD1147">
            <v>0</v>
          </cell>
          <cell r="AE1147">
            <v>0</v>
          </cell>
          <cell r="AF1147">
            <v>0</v>
          </cell>
          <cell r="AG1147">
            <v>0</v>
          </cell>
          <cell r="AH1147">
            <v>0</v>
          </cell>
          <cell r="AI1147">
            <v>2</v>
          </cell>
          <cell r="AJ1147">
            <v>0</v>
          </cell>
          <cell r="AK1147">
            <v>0</v>
          </cell>
          <cell r="AL1147">
            <v>0</v>
          </cell>
          <cell r="AM1147">
            <v>0</v>
          </cell>
          <cell r="AN1147">
            <v>0</v>
          </cell>
          <cell r="AO1147">
            <v>0</v>
          </cell>
          <cell r="AP1147">
            <v>0</v>
          </cell>
          <cell r="AQ1147">
            <v>0</v>
          </cell>
          <cell r="AR1147">
            <v>35</v>
          </cell>
        </row>
        <row r="1148">
          <cell r="E1148">
            <v>16</v>
          </cell>
          <cell r="F1148">
            <v>1</v>
          </cell>
          <cell r="G1148">
            <v>0</v>
          </cell>
          <cell r="H1148">
            <v>1</v>
          </cell>
          <cell r="I1148">
            <v>0</v>
          </cell>
          <cell r="J1148">
            <v>0</v>
          </cell>
          <cell r="K1148">
            <v>1</v>
          </cell>
          <cell r="L1148">
            <v>1</v>
          </cell>
          <cell r="M1148">
            <v>0</v>
          </cell>
          <cell r="N1148">
            <v>0</v>
          </cell>
          <cell r="O1148">
            <v>0</v>
          </cell>
          <cell r="P1148">
            <v>0</v>
          </cell>
          <cell r="Q1148">
            <v>0</v>
          </cell>
          <cell r="R1148">
            <v>0</v>
          </cell>
          <cell r="S1148">
            <v>39</v>
          </cell>
          <cell r="T1148">
            <v>0</v>
          </cell>
          <cell r="U1148">
            <v>0</v>
          </cell>
          <cell r="V1148">
            <v>0</v>
          </cell>
          <cell r="W1148">
            <v>0</v>
          </cell>
          <cell r="X1148">
            <v>0</v>
          </cell>
          <cell r="Y1148">
            <v>0</v>
          </cell>
          <cell r="Z1148">
            <v>0</v>
          </cell>
          <cell r="AA1148">
            <v>0</v>
          </cell>
          <cell r="AB1148">
            <v>0</v>
          </cell>
          <cell r="AC1148">
            <v>0</v>
          </cell>
          <cell r="AD1148">
            <v>0</v>
          </cell>
          <cell r="AE1148">
            <v>0</v>
          </cell>
          <cell r="AF1148">
            <v>0</v>
          </cell>
          <cell r="AG1148">
            <v>0</v>
          </cell>
          <cell r="AH1148">
            <v>1</v>
          </cell>
          <cell r="AI1148">
            <v>0</v>
          </cell>
          <cell r="AJ1148">
            <v>0</v>
          </cell>
          <cell r="AK1148">
            <v>0</v>
          </cell>
          <cell r="AL1148">
            <v>0</v>
          </cell>
          <cell r="AM1148">
            <v>0</v>
          </cell>
          <cell r="AN1148">
            <v>0</v>
          </cell>
          <cell r="AO1148">
            <v>0</v>
          </cell>
          <cell r="AP1148">
            <v>0</v>
          </cell>
          <cell r="AQ1148">
            <v>3</v>
          </cell>
          <cell r="AR1148">
            <v>63</v>
          </cell>
        </row>
        <row r="1149">
          <cell r="E1149">
            <v>6</v>
          </cell>
          <cell r="F1149">
            <v>7</v>
          </cell>
          <cell r="G1149">
            <v>2</v>
          </cell>
          <cell r="H1149">
            <v>2</v>
          </cell>
          <cell r="I1149">
            <v>0</v>
          </cell>
          <cell r="J1149">
            <v>0</v>
          </cell>
          <cell r="K1149">
            <v>0</v>
          </cell>
          <cell r="L1149">
            <v>0</v>
          </cell>
          <cell r="M1149">
            <v>0</v>
          </cell>
          <cell r="N1149">
            <v>0</v>
          </cell>
          <cell r="O1149">
            <v>0</v>
          </cell>
          <cell r="P1149">
            <v>0</v>
          </cell>
          <cell r="Q1149">
            <v>0</v>
          </cell>
          <cell r="R1149">
            <v>1</v>
          </cell>
          <cell r="S1149">
            <v>1</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P1149">
            <v>0</v>
          </cell>
          <cell r="AQ1149">
            <v>2</v>
          </cell>
          <cell r="AR1149">
            <v>21</v>
          </cell>
        </row>
        <row r="1150">
          <cell r="E1150">
            <v>10</v>
          </cell>
          <cell r="F1150">
            <v>15</v>
          </cell>
          <cell r="G1150">
            <v>2</v>
          </cell>
          <cell r="H1150">
            <v>1</v>
          </cell>
          <cell r="I1150">
            <v>0</v>
          </cell>
          <cell r="J1150">
            <v>0</v>
          </cell>
          <cell r="K1150">
            <v>0</v>
          </cell>
          <cell r="L1150">
            <v>1</v>
          </cell>
          <cell r="M1150">
            <v>0</v>
          </cell>
          <cell r="N1150">
            <v>0</v>
          </cell>
          <cell r="O1150">
            <v>0</v>
          </cell>
          <cell r="P1150">
            <v>0</v>
          </cell>
          <cell r="Q1150">
            <v>0</v>
          </cell>
          <cell r="R1150">
            <v>4</v>
          </cell>
          <cell r="S1150">
            <v>0</v>
          </cell>
          <cell r="T1150">
            <v>0</v>
          </cell>
          <cell r="U1150">
            <v>0</v>
          </cell>
          <cell r="V1150">
            <v>0</v>
          </cell>
          <cell r="W1150">
            <v>0</v>
          </cell>
          <cell r="X1150">
            <v>0</v>
          </cell>
          <cell r="Y1150">
            <v>0</v>
          </cell>
          <cell r="Z1150">
            <v>0</v>
          </cell>
          <cell r="AA1150">
            <v>0</v>
          </cell>
          <cell r="AB1150">
            <v>0</v>
          </cell>
          <cell r="AC1150">
            <v>0</v>
          </cell>
          <cell r="AD1150">
            <v>0</v>
          </cell>
          <cell r="AE1150">
            <v>0</v>
          </cell>
          <cell r="AF1150">
            <v>0</v>
          </cell>
          <cell r="AG1150">
            <v>0</v>
          </cell>
          <cell r="AH1150">
            <v>0</v>
          </cell>
          <cell r="AI1150">
            <v>0</v>
          </cell>
          <cell r="AJ1150">
            <v>0</v>
          </cell>
          <cell r="AK1150">
            <v>0</v>
          </cell>
          <cell r="AL1150">
            <v>0</v>
          </cell>
          <cell r="AM1150">
            <v>0</v>
          </cell>
          <cell r="AN1150">
            <v>0</v>
          </cell>
          <cell r="AO1150">
            <v>0</v>
          </cell>
          <cell r="AP1150">
            <v>0</v>
          </cell>
          <cell r="AQ1150">
            <v>0</v>
          </cell>
          <cell r="AR1150">
            <v>33</v>
          </cell>
        </row>
        <row r="1151">
          <cell r="E1151">
            <v>558</v>
          </cell>
          <cell r="F1151">
            <v>583</v>
          </cell>
          <cell r="G1151">
            <v>424</v>
          </cell>
          <cell r="H1151">
            <v>79</v>
          </cell>
          <cell r="I1151">
            <v>106</v>
          </cell>
          <cell r="J1151">
            <v>2</v>
          </cell>
          <cell r="K1151">
            <v>168</v>
          </cell>
          <cell r="L1151">
            <v>118</v>
          </cell>
          <cell r="M1151">
            <v>119</v>
          </cell>
          <cell r="N1151">
            <v>186</v>
          </cell>
          <cell r="O1151">
            <v>104</v>
          </cell>
          <cell r="P1151">
            <v>269</v>
          </cell>
          <cell r="Q1151">
            <v>2</v>
          </cell>
          <cell r="R1151">
            <v>96</v>
          </cell>
          <cell r="S1151">
            <v>96</v>
          </cell>
          <cell r="T1151">
            <v>2</v>
          </cell>
          <cell r="U1151">
            <v>23</v>
          </cell>
          <cell r="V1151">
            <v>6</v>
          </cell>
          <cell r="W1151">
            <v>10</v>
          </cell>
          <cell r="X1151">
            <v>0</v>
          </cell>
          <cell r="Y1151">
            <v>0</v>
          </cell>
          <cell r="Z1151">
            <v>3</v>
          </cell>
          <cell r="AA1151">
            <v>0</v>
          </cell>
          <cell r="AB1151">
            <v>0</v>
          </cell>
          <cell r="AC1151">
            <v>10</v>
          </cell>
          <cell r="AD1151">
            <v>0</v>
          </cell>
          <cell r="AE1151">
            <v>0</v>
          </cell>
          <cell r="AF1151">
            <v>0</v>
          </cell>
          <cell r="AG1151">
            <v>11</v>
          </cell>
          <cell r="AH1151">
            <v>6</v>
          </cell>
          <cell r="AI1151">
            <v>8</v>
          </cell>
          <cell r="AJ1151">
            <v>1</v>
          </cell>
          <cell r="AK1151">
            <v>1</v>
          </cell>
          <cell r="AL1151">
            <v>0</v>
          </cell>
          <cell r="AM1151">
            <v>0</v>
          </cell>
          <cell r="AN1151">
            <v>0</v>
          </cell>
          <cell r="AO1151">
            <v>0</v>
          </cell>
          <cell r="AP1151">
            <v>0</v>
          </cell>
          <cell r="AQ1151">
            <v>84</v>
          </cell>
          <cell r="AR1151">
            <v>3075</v>
          </cell>
        </row>
        <row r="1152">
          <cell r="E1152">
            <v>38</v>
          </cell>
          <cell r="F1152">
            <v>18</v>
          </cell>
          <cell r="G1152">
            <v>11</v>
          </cell>
          <cell r="H1152">
            <v>4</v>
          </cell>
          <cell r="I1152">
            <v>1</v>
          </cell>
          <cell r="J1152">
            <v>0</v>
          </cell>
          <cell r="K1152">
            <v>7</v>
          </cell>
          <cell r="L1152">
            <v>1</v>
          </cell>
          <cell r="M1152">
            <v>6</v>
          </cell>
          <cell r="N1152">
            <v>4</v>
          </cell>
          <cell r="O1152">
            <v>1</v>
          </cell>
          <cell r="P1152">
            <v>19</v>
          </cell>
          <cell r="Q1152">
            <v>0</v>
          </cell>
          <cell r="R1152">
            <v>4</v>
          </cell>
          <cell r="S1152">
            <v>4</v>
          </cell>
          <cell r="T1152">
            <v>0</v>
          </cell>
          <cell r="U1152">
            <v>0</v>
          </cell>
          <cell r="V1152">
            <v>0</v>
          </cell>
          <cell r="W1152">
            <v>0</v>
          </cell>
          <cell r="X1152">
            <v>0</v>
          </cell>
          <cell r="Y1152">
            <v>0</v>
          </cell>
          <cell r="Z1152">
            <v>0</v>
          </cell>
          <cell r="AA1152">
            <v>0</v>
          </cell>
          <cell r="AB1152">
            <v>0</v>
          </cell>
          <cell r="AC1152">
            <v>0</v>
          </cell>
          <cell r="AD1152">
            <v>0</v>
          </cell>
          <cell r="AE1152">
            <v>0</v>
          </cell>
          <cell r="AF1152">
            <v>0</v>
          </cell>
          <cell r="AG1152">
            <v>0</v>
          </cell>
          <cell r="AH1152">
            <v>0</v>
          </cell>
          <cell r="AI1152">
            <v>6</v>
          </cell>
          <cell r="AJ1152">
            <v>0</v>
          </cell>
          <cell r="AK1152">
            <v>0</v>
          </cell>
          <cell r="AL1152">
            <v>0</v>
          </cell>
          <cell r="AM1152">
            <v>0</v>
          </cell>
          <cell r="AN1152">
            <v>0</v>
          </cell>
          <cell r="AO1152">
            <v>0</v>
          </cell>
          <cell r="AP1152">
            <v>0</v>
          </cell>
          <cell r="AQ1152">
            <v>4</v>
          </cell>
          <cell r="AR1152">
            <v>128</v>
          </cell>
        </row>
        <row r="1153">
          <cell r="E1153">
            <v>33</v>
          </cell>
          <cell r="F1153">
            <v>1</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cell r="AE1153">
            <v>0</v>
          </cell>
          <cell r="AF1153">
            <v>0</v>
          </cell>
          <cell r="AG1153">
            <v>0</v>
          </cell>
          <cell r="AH1153">
            <v>0</v>
          </cell>
          <cell r="AI1153">
            <v>0</v>
          </cell>
          <cell r="AJ1153">
            <v>0</v>
          </cell>
          <cell r="AK1153">
            <v>0</v>
          </cell>
          <cell r="AL1153">
            <v>0</v>
          </cell>
          <cell r="AM1153">
            <v>0</v>
          </cell>
          <cell r="AN1153">
            <v>0</v>
          </cell>
          <cell r="AO1153">
            <v>0</v>
          </cell>
          <cell r="AP1153">
            <v>0</v>
          </cell>
          <cell r="AQ1153">
            <v>1</v>
          </cell>
          <cell r="AR1153">
            <v>35</v>
          </cell>
        </row>
        <row r="1154">
          <cell r="E1154">
            <v>24</v>
          </cell>
          <cell r="F1154">
            <v>5</v>
          </cell>
          <cell r="G1154">
            <v>12</v>
          </cell>
          <cell r="H1154">
            <v>1</v>
          </cell>
          <cell r="I1154">
            <v>1</v>
          </cell>
          <cell r="J1154">
            <v>0</v>
          </cell>
          <cell r="K1154">
            <v>0</v>
          </cell>
          <cell r="L1154">
            <v>1</v>
          </cell>
          <cell r="M1154">
            <v>0</v>
          </cell>
          <cell r="N1154">
            <v>0</v>
          </cell>
          <cell r="O1154">
            <v>0</v>
          </cell>
          <cell r="P1154">
            <v>0</v>
          </cell>
          <cell r="Q1154">
            <v>0</v>
          </cell>
          <cell r="R1154">
            <v>3</v>
          </cell>
          <cell r="S1154">
            <v>15</v>
          </cell>
          <cell r="T1154">
            <v>0</v>
          </cell>
          <cell r="U1154">
            <v>2</v>
          </cell>
          <cell r="V1154">
            <v>0</v>
          </cell>
          <cell r="W1154">
            <v>0</v>
          </cell>
          <cell r="X1154">
            <v>0</v>
          </cell>
          <cell r="Y1154">
            <v>0</v>
          </cell>
          <cell r="Z1154">
            <v>0</v>
          </cell>
          <cell r="AA1154">
            <v>0</v>
          </cell>
          <cell r="AB1154">
            <v>0</v>
          </cell>
          <cell r="AC1154">
            <v>0</v>
          </cell>
          <cell r="AD1154">
            <v>0</v>
          </cell>
          <cell r="AE1154">
            <v>0</v>
          </cell>
          <cell r="AF1154">
            <v>0</v>
          </cell>
          <cell r="AG1154">
            <v>0</v>
          </cell>
          <cell r="AH1154">
            <v>0</v>
          </cell>
          <cell r="AI1154">
            <v>0</v>
          </cell>
          <cell r="AJ1154">
            <v>0</v>
          </cell>
          <cell r="AK1154">
            <v>0</v>
          </cell>
          <cell r="AL1154">
            <v>0</v>
          </cell>
          <cell r="AM1154">
            <v>0</v>
          </cell>
          <cell r="AN1154">
            <v>0</v>
          </cell>
          <cell r="AO1154">
            <v>0</v>
          </cell>
          <cell r="AP1154">
            <v>0</v>
          </cell>
          <cell r="AQ1154">
            <v>1</v>
          </cell>
          <cell r="AR1154">
            <v>65</v>
          </cell>
        </row>
        <row r="1155">
          <cell r="E1155">
            <v>9</v>
          </cell>
          <cell r="F1155">
            <v>25</v>
          </cell>
          <cell r="G1155">
            <v>3</v>
          </cell>
          <cell r="H1155">
            <v>2</v>
          </cell>
          <cell r="I1155">
            <v>0</v>
          </cell>
          <cell r="J1155">
            <v>0</v>
          </cell>
          <cell r="K1155">
            <v>3</v>
          </cell>
          <cell r="L1155">
            <v>7</v>
          </cell>
          <cell r="M1155">
            <v>0</v>
          </cell>
          <cell r="N1155">
            <v>14</v>
          </cell>
          <cell r="O1155">
            <v>0</v>
          </cell>
          <cell r="P1155">
            <v>1</v>
          </cell>
          <cell r="Q1155">
            <v>0</v>
          </cell>
          <cell r="R1155">
            <v>1</v>
          </cell>
          <cell r="S1155">
            <v>20</v>
          </cell>
          <cell r="T1155">
            <v>0</v>
          </cell>
          <cell r="U1155">
            <v>0</v>
          </cell>
          <cell r="V1155">
            <v>0</v>
          </cell>
          <cell r="W1155">
            <v>2</v>
          </cell>
          <cell r="X1155">
            <v>0</v>
          </cell>
          <cell r="Y1155">
            <v>0</v>
          </cell>
          <cell r="Z1155">
            <v>0</v>
          </cell>
          <cell r="AA1155">
            <v>0</v>
          </cell>
          <cell r="AB1155">
            <v>0</v>
          </cell>
          <cell r="AC1155">
            <v>0</v>
          </cell>
          <cell r="AD1155">
            <v>0</v>
          </cell>
          <cell r="AE1155">
            <v>0</v>
          </cell>
          <cell r="AF1155">
            <v>0</v>
          </cell>
          <cell r="AG1155">
            <v>0</v>
          </cell>
          <cell r="AH1155">
            <v>0</v>
          </cell>
          <cell r="AI1155">
            <v>0</v>
          </cell>
          <cell r="AJ1155">
            <v>0</v>
          </cell>
          <cell r="AK1155">
            <v>0</v>
          </cell>
          <cell r="AL1155">
            <v>0</v>
          </cell>
          <cell r="AM1155">
            <v>0</v>
          </cell>
          <cell r="AN1155">
            <v>0</v>
          </cell>
          <cell r="AO1155">
            <v>0</v>
          </cell>
          <cell r="AP1155">
            <v>0</v>
          </cell>
          <cell r="AQ1155">
            <v>17</v>
          </cell>
          <cell r="AR1155">
            <v>104</v>
          </cell>
        </row>
        <row r="1156">
          <cell r="E1156">
            <v>72</v>
          </cell>
          <cell r="F1156">
            <v>12</v>
          </cell>
          <cell r="G1156">
            <v>17</v>
          </cell>
          <cell r="H1156">
            <v>15</v>
          </cell>
          <cell r="I1156">
            <v>0</v>
          </cell>
          <cell r="J1156">
            <v>0</v>
          </cell>
          <cell r="K1156">
            <v>1</v>
          </cell>
          <cell r="L1156">
            <v>9</v>
          </cell>
          <cell r="M1156">
            <v>4</v>
          </cell>
          <cell r="N1156">
            <v>4</v>
          </cell>
          <cell r="O1156">
            <v>0</v>
          </cell>
          <cell r="P1156">
            <v>6</v>
          </cell>
          <cell r="Q1156">
            <v>0</v>
          </cell>
          <cell r="R1156">
            <v>5</v>
          </cell>
          <cell r="S1156">
            <v>6</v>
          </cell>
          <cell r="T1156">
            <v>0</v>
          </cell>
          <cell r="U1156">
            <v>0</v>
          </cell>
          <cell r="V1156">
            <v>0</v>
          </cell>
          <cell r="W1156">
            <v>0</v>
          </cell>
          <cell r="X1156">
            <v>0</v>
          </cell>
          <cell r="Y1156">
            <v>0</v>
          </cell>
          <cell r="Z1156">
            <v>0</v>
          </cell>
          <cell r="AA1156">
            <v>0</v>
          </cell>
          <cell r="AB1156">
            <v>0</v>
          </cell>
          <cell r="AC1156">
            <v>1</v>
          </cell>
          <cell r="AD1156">
            <v>0</v>
          </cell>
          <cell r="AE1156">
            <v>0</v>
          </cell>
          <cell r="AF1156">
            <v>0</v>
          </cell>
          <cell r="AG1156">
            <v>2</v>
          </cell>
          <cell r="AH1156">
            <v>0</v>
          </cell>
          <cell r="AI1156">
            <v>0</v>
          </cell>
          <cell r="AJ1156">
            <v>0</v>
          </cell>
          <cell r="AK1156">
            <v>0</v>
          </cell>
          <cell r="AL1156">
            <v>0</v>
          </cell>
          <cell r="AM1156">
            <v>0</v>
          </cell>
          <cell r="AN1156">
            <v>0</v>
          </cell>
          <cell r="AO1156">
            <v>0</v>
          </cell>
          <cell r="AP1156">
            <v>0</v>
          </cell>
          <cell r="AQ1156">
            <v>9</v>
          </cell>
          <cell r="AR1156">
            <v>163</v>
          </cell>
        </row>
        <row r="1157">
          <cell r="E1157">
            <v>115</v>
          </cell>
          <cell r="F1157">
            <v>24</v>
          </cell>
          <cell r="G1157">
            <v>22</v>
          </cell>
          <cell r="H1157">
            <v>19</v>
          </cell>
          <cell r="I1157">
            <v>0</v>
          </cell>
          <cell r="J1157">
            <v>0</v>
          </cell>
          <cell r="K1157">
            <v>0</v>
          </cell>
          <cell r="L1157">
            <v>2</v>
          </cell>
          <cell r="M1157">
            <v>1</v>
          </cell>
          <cell r="N1157">
            <v>0</v>
          </cell>
          <cell r="O1157">
            <v>5</v>
          </cell>
          <cell r="P1157">
            <v>5</v>
          </cell>
          <cell r="Q1157">
            <v>0</v>
          </cell>
          <cell r="R1157">
            <v>3</v>
          </cell>
          <cell r="S1157">
            <v>0</v>
          </cell>
          <cell r="T1157">
            <v>0</v>
          </cell>
          <cell r="U1157">
            <v>0</v>
          </cell>
          <cell r="V1157">
            <v>0</v>
          </cell>
          <cell r="W1157">
            <v>0</v>
          </cell>
          <cell r="X1157">
            <v>0</v>
          </cell>
          <cell r="Y1157">
            <v>0</v>
          </cell>
          <cell r="Z1157">
            <v>0</v>
          </cell>
          <cell r="AA1157">
            <v>0</v>
          </cell>
          <cell r="AB1157">
            <v>0</v>
          </cell>
          <cell r="AC1157">
            <v>0</v>
          </cell>
          <cell r="AD1157">
            <v>0</v>
          </cell>
          <cell r="AE1157">
            <v>0</v>
          </cell>
          <cell r="AF1157">
            <v>0</v>
          </cell>
          <cell r="AG1157">
            <v>2</v>
          </cell>
          <cell r="AH1157">
            <v>0</v>
          </cell>
          <cell r="AI1157">
            <v>0</v>
          </cell>
          <cell r="AJ1157">
            <v>0</v>
          </cell>
          <cell r="AK1157">
            <v>0</v>
          </cell>
          <cell r="AL1157">
            <v>0</v>
          </cell>
          <cell r="AM1157">
            <v>0</v>
          </cell>
          <cell r="AN1157">
            <v>0</v>
          </cell>
          <cell r="AO1157">
            <v>0</v>
          </cell>
          <cell r="AP1157">
            <v>0</v>
          </cell>
          <cell r="AQ1157">
            <v>2</v>
          </cell>
          <cell r="AR1157">
            <v>200</v>
          </cell>
        </row>
        <row r="1158">
          <cell r="E1158">
            <v>51</v>
          </cell>
          <cell r="F1158">
            <v>3</v>
          </cell>
          <cell r="G1158">
            <v>8</v>
          </cell>
          <cell r="H1158">
            <v>5</v>
          </cell>
          <cell r="I1158">
            <v>0</v>
          </cell>
          <cell r="J1158">
            <v>1</v>
          </cell>
          <cell r="K1158">
            <v>0</v>
          </cell>
          <cell r="L1158">
            <v>0</v>
          </cell>
          <cell r="M1158">
            <v>0</v>
          </cell>
          <cell r="N1158">
            <v>0</v>
          </cell>
          <cell r="O1158">
            <v>0</v>
          </cell>
          <cell r="P1158">
            <v>1</v>
          </cell>
          <cell r="Q1158">
            <v>0</v>
          </cell>
          <cell r="R1158">
            <v>1</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2</v>
          </cell>
          <cell r="AH1158">
            <v>0</v>
          </cell>
          <cell r="AI1158">
            <v>0</v>
          </cell>
          <cell r="AJ1158">
            <v>0</v>
          </cell>
          <cell r="AK1158">
            <v>0</v>
          </cell>
          <cell r="AL1158">
            <v>0</v>
          </cell>
          <cell r="AM1158">
            <v>0</v>
          </cell>
          <cell r="AN1158">
            <v>0</v>
          </cell>
          <cell r="AO1158">
            <v>0</v>
          </cell>
          <cell r="AP1158">
            <v>0</v>
          </cell>
          <cell r="AQ1158">
            <v>1</v>
          </cell>
          <cell r="AR1158">
            <v>73</v>
          </cell>
        </row>
        <row r="1159">
          <cell r="E1159">
            <v>212</v>
          </cell>
          <cell r="F1159">
            <v>2</v>
          </cell>
          <cell r="G1159">
            <v>0</v>
          </cell>
          <cell r="H1159">
            <v>0</v>
          </cell>
          <cell r="I1159">
            <v>0</v>
          </cell>
          <cell r="J1159">
            <v>0</v>
          </cell>
          <cell r="K1159">
            <v>0</v>
          </cell>
          <cell r="L1159">
            <v>0</v>
          </cell>
          <cell r="M1159">
            <v>0</v>
          </cell>
          <cell r="N1159">
            <v>0</v>
          </cell>
          <cell r="O1159">
            <v>0</v>
          </cell>
          <cell r="P1159">
            <v>3</v>
          </cell>
          <cell r="Q1159">
            <v>0</v>
          </cell>
          <cell r="R1159">
            <v>0</v>
          </cell>
          <cell r="S1159">
            <v>4</v>
          </cell>
          <cell r="T1159">
            <v>1</v>
          </cell>
          <cell r="U1159">
            <v>0</v>
          </cell>
          <cell r="V1159">
            <v>0</v>
          </cell>
          <cell r="W1159">
            <v>0</v>
          </cell>
          <cell r="X1159">
            <v>0</v>
          </cell>
          <cell r="Y1159">
            <v>0</v>
          </cell>
          <cell r="Z1159">
            <v>0</v>
          </cell>
          <cell r="AA1159">
            <v>0</v>
          </cell>
          <cell r="AB1159">
            <v>0</v>
          </cell>
          <cell r="AC1159">
            <v>0</v>
          </cell>
          <cell r="AD1159">
            <v>0</v>
          </cell>
          <cell r="AE1159">
            <v>0</v>
          </cell>
          <cell r="AF1159">
            <v>0</v>
          </cell>
          <cell r="AG1159">
            <v>1</v>
          </cell>
          <cell r="AH1159">
            <v>0</v>
          </cell>
          <cell r="AI1159">
            <v>0</v>
          </cell>
          <cell r="AJ1159">
            <v>0</v>
          </cell>
          <cell r="AK1159">
            <v>0</v>
          </cell>
          <cell r="AL1159">
            <v>0</v>
          </cell>
          <cell r="AM1159">
            <v>0</v>
          </cell>
          <cell r="AN1159">
            <v>0</v>
          </cell>
          <cell r="AO1159">
            <v>0</v>
          </cell>
          <cell r="AP1159">
            <v>0</v>
          </cell>
          <cell r="AQ1159">
            <v>7</v>
          </cell>
          <cell r="AR1159">
            <v>230</v>
          </cell>
        </row>
        <row r="1160">
          <cell r="E1160">
            <v>366</v>
          </cell>
          <cell r="F1160">
            <v>512</v>
          </cell>
          <cell r="G1160">
            <v>266</v>
          </cell>
          <cell r="H1160">
            <v>317</v>
          </cell>
          <cell r="I1160">
            <v>98</v>
          </cell>
          <cell r="J1160">
            <v>182</v>
          </cell>
          <cell r="K1160">
            <v>157</v>
          </cell>
          <cell r="L1160">
            <v>136</v>
          </cell>
          <cell r="M1160">
            <v>194</v>
          </cell>
          <cell r="N1160">
            <v>152</v>
          </cell>
          <cell r="O1160">
            <v>181</v>
          </cell>
          <cell r="P1160">
            <v>155</v>
          </cell>
          <cell r="Q1160">
            <v>901</v>
          </cell>
          <cell r="R1160">
            <v>74</v>
          </cell>
          <cell r="S1160">
            <v>116</v>
          </cell>
          <cell r="T1160">
            <v>603</v>
          </cell>
          <cell r="U1160">
            <v>58</v>
          </cell>
          <cell r="V1160">
            <v>3</v>
          </cell>
          <cell r="W1160">
            <v>0</v>
          </cell>
          <cell r="X1160">
            <v>0</v>
          </cell>
          <cell r="Y1160">
            <v>0</v>
          </cell>
          <cell r="Z1160">
            <v>1</v>
          </cell>
          <cell r="AA1160">
            <v>1</v>
          </cell>
          <cell r="AB1160">
            <v>0</v>
          </cell>
          <cell r="AC1160">
            <v>17</v>
          </cell>
          <cell r="AD1160">
            <v>0</v>
          </cell>
          <cell r="AE1160">
            <v>0</v>
          </cell>
          <cell r="AF1160">
            <v>0</v>
          </cell>
          <cell r="AG1160">
            <v>122</v>
          </cell>
          <cell r="AH1160">
            <v>54</v>
          </cell>
          <cell r="AI1160">
            <v>61</v>
          </cell>
          <cell r="AJ1160">
            <v>53</v>
          </cell>
          <cell r="AK1160">
            <v>17</v>
          </cell>
          <cell r="AL1160">
            <v>0</v>
          </cell>
          <cell r="AM1160">
            <v>0</v>
          </cell>
          <cell r="AN1160">
            <v>0</v>
          </cell>
          <cell r="AO1160">
            <v>0</v>
          </cell>
          <cell r="AP1160">
            <v>0</v>
          </cell>
          <cell r="AQ1160">
            <v>335</v>
          </cell>
          <cell r="AR1160">
            <v>5132</v>
          </cell>
        </row>
        <row r="1161">
          <cell r="E1161">
            <v>94</v>
          </cell>
          <cell r="F1161">
            <v>161</v>
          </cell>
          <cell r="G1161">
            <v>65</v>
          </cell>
          <cell r="H1161">
            <v>94</v>
          </cell>
          <cell r="I1161">
            <v>10</v>
          </cell>
          <cell r="J1161">
            <v>133</v>
          </cell>
          <cell r="K1161">
            <v>49</v>
          </cell>
          <cell r="L1161">
            <v>55</v>
          </cell>
          <cell r="M1161">
            <v>51</v>
          </cell>
          <cell r="N1161">
            <v>35</v>
          </cell>
          <cell r="O1161">
            <v>99</v>
          </cell>
          <cell r="P1161">
            <v>58</v>
          </cell>
          <cell r="Q1161">
            <v>194</v>
          </cell>
          <cell r="R1161">
            <v>43</v>
          </cell>
          <cell r="S1161">
            <v>90</v>
          </cell>
          <cell r="T1161">
            <v>182</v>
          </cell>
          <cell r="U1161">
            <v>21</v>
          </cell>
          <cell r="V1161">
            <v>1</v>
          </cell>
          <cell r="W1161">
            <v>0</v>
          </cell>
          <cell r="X1161">
            <v>0</v>
          </cell>
          <cell r="Y1161">
            <v>0</v>
          </cell>
          <cell r="Z1161">
            <v>3</v>
          </cell>
          <cell r="AA1161">
            <v>0</v>
          </cell>
          <cell r="AB1161">
            <v>2</v>
          </cell>
          <cell r="AC1161">
            <v>2</v>
          </cell>
          <cell r="AD1161">
            <v>0</v>
          </cell>
          <cell r="AE1161">
            <v>0</v>
          </cell>
          <cell r="AF1161">
            <v>0</v>
          </cell>
          <cell r="AG1161">
            <v>56</v>
          </cell>
          <cell r="AH1161">
            <v>39</v>
          </cell>
          <cell r="AI1161">
            <v>26</v>
          </cell>
          <cell r="AJ1161">
            <v>54</v>
          </cell>
          <cell r="AK1161">
            <v>44</v>
          </cell>
          <cell r="AL1161">
            <v>0</v>
          </cell>
          <cell r="AM1161">
            <v>0</v>
          </cell>
          <cell r="AN1161">
            <v>0</v>
          </cell>
          <cell r="AO1161">
            <v>0</v>
          </cell>
          <cell r="AP1161">
            <v>0</v>
          </cell>
          <cell r="AQ1161">
            <v>79</v>
          </cell>
          <cell r="AR1161">
            <v>1740</v>
          </cell>
        </row>
        <row r="1162">
          <cell r="E1162">
            <v>134</v>
          </cell>
          <cell r="F1162">
            <v>121</v>
          </cell>
          <cell r="G1162">
            <v>60</v>
          </cell>
          <cell r="H1162">
            <v>50</v>
          </cell>
          <cell r="I1162">
            <v>40</v>
          </cell>
          <cell r="J1162">
            <v>34</v>
          </cell>
          <cell r="K1162">
            <v>68</v>
          </cell>
          <cell r="L1162">
            <v>18</v>
          </cell>
          <cell r="M1162">
            <v>95</v>
          </cell>
          <cell r="N1162">
            <v>68</v>
          </cell>
          <cell r="O1162">
            <v>20</v>
          </cell>
          <cell r="P1162">
            <v>60</v>
          </cell>
          <cell r="Q1162">
            <v>141</v>
          </cell>
          <cell r="R1162">
            <v>179</v>
          </cell>
          <cell r="S1162">
            <v>41</v>
          </cell>
          <cell r="T1162">
            <v>58</v>
          </cell>
          <cell r="U1162">
            <v>15</v>
          </cell>
          <cell r="V1162">
            <v>3</v>
          </cell>
          <cell r="W1162">
            <v>0</v>
          </cell>
          <cell r="X1162">
            <v>0</v>
          </cell>
          <cell r="Y1162">
            <v>0</v>
          </cell>
          <cell r="Z1162">
            <v>0</v>
          </cell>
          <cell r="AA1162">
            <v>0</v>
          </cell>
          <cell r="AB1162">
            <v>0</v>
          </cell>
          <cell r="AC1162">
            <v>5</v>
          </cell>
          <cell r="AD1162">
            <v>0</v>
          </cell>
          <cell r="AE1162">
            <v>0</v>
          </cell>
          <cell r="AF1162">
            <v>0</v>
          </cell>
          <cell r="AG1162">
            <v>82</v>
          </cell>
          <cell r="AH1162">
            <v>74</v>
          </cell>
          <cell r="AI1162">
            <v>10</v>
          </cell>
          <cell r="AJ1162">
            <v>35</v>
          </cell>
          <cell r="AK1162">
            <v>5</v>
          </cell>
          <cell r="AL1162">
            <v>1</v>
          </cell>
          <cell r="AM1162">
            <v>0</v>
          </cell>
          <cell r="AN1162">
            <v>0</v>
          </cell>
          <cell r="AO1162">
            <v>0</v>
          </cell>
          <cell r="AP1162">
            <v>0</v>
          </cell>
          <cell r="AQ1162">
            <v>64</v>
          </cell>
          <cell r="AR1162">
            <v>1481</v>
          </cell>
        </row>
        <row r="1163">
          <cell r="E1163">
            <v>0</v>
          </cell>
          <cell r="F1163">
            <v>10</v>
          </cell>
          <cell r="G1163">
            <v>2</v>
          </cell>
          <cell r="H1163">
            <v>22</v>
          </cell>
          <cell r="I1163">
            <v>1</v>
          </cell>
          <cell r="J1163">
            <v>14</v>
          </cell>
          <cell r="K1163">
            <v>46</v>
          </cell>
          <cell r="L1163">
            <v>13</v>
          </cell>
          <cell r="M1163">
            <v>9</v>
          </cell>
          <cell r="N1163">
            <v>17</v>
          </cell>
          <cell r="O1163">
            <v>2</v>
          </cell>
          <cell r="P1163">
            <v>22</v>
          </cell>
          <cell r="Q1163">
            <v>33</v>
          </cell>
          <cell r="R1163">
            <v>3</v>
          </cell>
          <cell r="S1163">
            <v>0</v>
          </cell>
          <cell r="T1163">
            <v>62</v>
          </cell>
          <cell r="U1163">
            <v>5</v>
          </cell>
          <cell r="V1163">
            <v>0</v>
          </cell>
          <cell r="W1163">
            <v>0</v>
          </cell>
          <cell r="X1163">
            <v>0</v>
          </cell>
          <cell r="Y1163">
            <v>0</v>
          </cell>
          <cell r="Z1163">
            <v>0</v>
          </cell>
          <cell r="AA1163">
            <v>0</v>
          </cell>
          <cell r="AB1163">
            <v>0</v>
          </cell>
          <cell r="AC1163">
            <v>1</v>
          </cell>
          <cell r="AD1163">
            <v>0</v>
          </cell>
          <cell r="AE1163">
            <v>0</v>
          </cell>
          <cell r="AF1163">
            <v>0</v>
          </cell>
          <cell r="AG1163">
            <v>23</v>
          </cell>
          <cell r="AH1163">
            <v>4</v>
          </cell>
          <cell r="AI1163">
            <v>4</v>
          </cell>
          <cell r="AJ1163">
            <v>0</v>
          </cell>
          <cell r="AK1163">
            <v>0</v>
          </cell>
          <cell r="AL1163">
            <v>0</v>
          </cell>
          <cell r="AM1163">
            <v>0</v>
          </cell>
          <cell r="AN1163">
            <v>0</v>
          </cell>
          <cell r="AO1163">
            <v>0</v>
          </cell>
          <cell r="AP1163">
            <v>0</v>
          </cell>
          <cell r="AQ1163">
            <v>15</v>
          </cell>
          <cell r="AR1163">
            <v>308</v>
          </cell>
        </row>
        <row r="1164">
          <cell r="E1164">
            <v>72</v>
          </cell>
          <cell r="F1164">
            <v>165</v>
          </cell>
          <cell r="G1164">
            <v>200</v>
          </cell>
          <cell r="H1164">
            <v>619</v>
          </cell>
          <cell r="I1164">
            <v>114</v>
          </cell>
          <cell r="J1164">
            <v>476</v>
          </cell>
          <cell r="K1164">
            <v>314</v>
          </cell>
          <cell r="L1164">
            <v>127</v>
          </cell>
          <cell r="M1164">
            <v>211</v>
          </cell>
          <cell r="N1164">
            <v>83</v>
          </cell>
          <cell r="O1164">
            <v>74</v>
          </cell>
          <cell r="P1164">
            <v>174</v>
          </cell>
          <cell r="Q1164">
            <v>363</v>
          </cell>
          <cell r="R1164">
            <v>233</v>
          </cell>
          <cell r="S1164">
            <v>29</v>
          </cell>
          <cell r="T1164">
            <v>223</v>
          </cell>
          <cell r="U1164">
            <v>156</v>
          </cell>
          <cell r="V1164">
            <v>6</v>
          </cell>
          <cell r="W1164">
            <v>0</v>
          </cell>
          <cell r="X1164">
            <v>0</v>
          </cell>
          <cell r="Y1164">
            <v>0</v>
          </cell>
          <cell r="Z1164">
            <v>0</v>
          </cell>
          <cell r="AA1164">
            <v>1</v>
          </cell>
          <cell r="AB1164">
            <v>0</v>
          </cell>
          <cell r="AC1164">
            <v>2</v>
          </cell>
          <cell r="AD1164">
            <v>0</v>
          </cell>
          <cell r="AE1164">
            <v>0</v>
          </cell>
          <cell r="AF1164">
            <v>0</v>
          </cell>
          <cell r="AG1164">
            <v>212</v>
          </cell>
          <cell r="AH1164">
            <v>318</v>
          </cell>
          <cell r="AI1164">
            <v>117</v>
          </cell>
          <cell r="AJ1164">
            <v>2</v>
          </cell>
          <cell r="AK1164">
            <v>2</v>
          </cell>
          <cell r="AL1164">
            <v>0</v>
          </cell>
          <cell r="AM1164">
            <v>0</v>
          </cell>
          <cell r="AN1164">
            <v>0</v>
          </cell>
          <cell r="AO1164">
            <v>0</v>
          </cell>
          <cell r="AP1164">
            <v>0</v>
          </cell>
          <cell r="AQ1164">
            <v>262</v>
          </cell>
          <cell r="AR1164">
            <v>4555</v>
          </cell>
        </row>
        <row r="1165">
          <cell r="E1165">
            <v>4</v>
          </cell>
          <cell r="F1165">
            <v>158</v>
          </cell>
          <cell r="G1165">
            <v>45</v>
          </cell>
          <cell r="H1165">
            <v>177</v>
          </cell>
          <cell r="I1165">
            <v>31</v>
          </cell>
          <cell r="J1165">
            <v>171</v>
          </cell>
          <cell r="K1165">
            <v>108</v>
          </cell>
          <cell r="L1165">
            <v>60</v>
          </cell>
          <cell r="M1165">
            <v>75</v>
          </cell>
          <cell r="N1165">
            <v>65</v>
          </cell>
          <cell r="O1165">
            <v>28</v>
          </cell>
          <cell r="P1165">
            <v>148</v>
          </cell>
          <cell r="Q1165">
            <v>740</v>
          </cell>
          <cell r="R1165">
            <v>34</v>
          </cell>
          <cell r="S1165">
            <v>0</v>
          </cell>
          <cell r="T1165">
            <v>384</v>
          </cell>
          <cell r="U1165">
            <v>46</v>
          </cell>
          <cell r="V1165">
            <v>1</v>
          </cell>
          <cell r="W1165">
            <v>0</v>
          </cell>
          <cell r="X1165">
            <v>0</v>
          </cell>
          <cell r="Y1165">
            <v>0</v>
          </cell>
          <cell r="Z1165">
            <v>0</v>
          </cell>
          <cell r="AA1165">
            <v>0</v>
          </cell>
          <cell r="AB1165">
            <v>0</v>
          </cell>
          <cell r="AC1165">
            <v>3</v>
          </cell>
          <cell r="AD1165">
            <v>0</v>
          </cell>
          <cell r="AE1165">
            <v>0</v>
          </cell>
          <cell r="AF1165">
            <v>0</v>
          </cell>
          <cell r="AG1165">
            <v>88</v>
          </cell>
          <cell r="AH1165">
            <v>110</v>
          </cell>
          <cell r="AI1165">
            <v>50</v>
          </cell>
          <cell r="AJ1165">
            <v>48</v>
          </cell>
          <cell r="AK1165">
            <v>41</v>
          </cell>
          <cell r="AL1165">
            <v>0</v>
          </cell>
          <cell r="AM1165">
            <v>0</v>
          </cell>
          <cell r="AN1165">
            <v>0</v>
          </cell>
          <cell r="AO1165">
            <v>0</v>
          </cell>
          <cell r="AP1165">
            <v>0</v>
          </cell>
          <cell r="AQ1165">
            <v>95</v>
          </cell>
          <cell r="AR1165">
            <v>2710</v>
          </cell>
        </row>
        <row r="1166">
          <cell r="E1166">
            <v>48</v>
          </cell>
          <cell r="F1166">
            <v>302</v>
          </cell>
          <cell r="G1166">
            <v>153</v>
          </cell>
          <cell r="H1166">
            <v>349</v>
          </cell>
          <cell r="I1166">
            <v>64</v>
          </cell>
          <cell r="J1166">
            <v>477</v>
          </cell>
          <cell r="K1166">
            <v>279</v>
          </cell>
          <cell r="L1166">
            <v>100</v>
          </cell>
          <cell r="M1166">
            <v>231</v>
          </cell>
          <cell r="N1166">
            <v>284</v>
          </cell>
          <cell r="O1166">
            <v>187</v>
          </cell>
          <cell r="P1166">
            <v>93</v>
          </cell>
          <cell r="Q1166">
            <v>782</v>
          </cell>
          <cell r="R1166">
            <v>96</v>
          </cell>
          <cell r="S1166">
            <v>9</v>
          </cell>
          <cell r="T1166">
            <v>508</v>
          </cell>
          <cell r="U1166">
            <v>118</v>
          </cell>
          <cell r="V1166">
            <v>0</v>
          </cell>
          <cell r="W1166">
            <v>0</v>
          </cell>
          <cell r="X1166">
            <v>0</v>
          </cell>
          <cell r="Y1166">
            <v>0</v>
          </cell>
          <cell r="Z1166">
            <v>0</v>
          </cell>
          <cell r="AA1166">
            <v>0</v>
          </cell>
          <cell r="AB1166">
            <v>0</v>
          </cell>
          <cell r="AC1166">
            <v>25</v>
          </cell>
          <cell r="AD1166">
            <v>0</v>
          </cell>
          <cell r="AE1166">
            <v>0</v>
          </cell>
          <cell r="AF1166">
            <v>0</v>
          </cell>
          <cell r="AG1166">
            <v>171</v>
          </cell>
          <cell r="AH1166">
            <v>199</v>
          </cell>
          <cell r="AI1166">
            <v>116</v>
          </cell>
          <cell r="AJ1166">
            <v>0</v>
          </cell>
          <cell r="AK1166">
            <v>2</v>
          </cell>
          <cell r="AL1166">
            <v>0</v>
          </cell>
          <cell r="AM1166">
            <v>0</v>
          </cell>
          <cell r="AN1166">
            <v>0</v>
          </cell>
          <cell r="AO1166">
            <v>0</v>
          </cell>
          <cell r="AP1166">
            <v>0</v>
          </cell>
          <cell r="AQ1166">
            <v>129</v>
          </cell>
          <cell r="AR1166">
            <v>4722</v>
          </cell>
        </row>
        <row r="1167">
          <cell r="E1167">
            <v>223</v>
          </cell>
          <cell r="F1167">
            <v>538</v>
          </cell>
          <cell r="G1167">
            <v>193</v>
          </cell>
          <cell r="H1167">
            <v>321</v>
          </cell>
          <cell r="I1167">
            <v>16</v>
          </cell>
          <cell r="J1167">
            <v>140</v>
          </cell>
          <cell r="K1167">
            <v>0</v>
          </cell>
          <cell r="L1167">
            <v>0</v>
          </cell>
          <cell r="M1167">
            <v>1</v>
          </cell>
          <cell r="N1167">
            <v>0</v>
          </cell>
          <cell r="O1167">
            <v>424</v>
          </cell>
          <cell r="P1167">
            <v>2</v>
          </cell>
          <cell r="Q1167">
            <v>596</v>
          </cell>
          <cell r="R1167">
            <v>2</v>
          </cell>
          <cell r="S1167">
            <v>6</v>
          </cell>
          <cell r="T1167">
            <v>526</v>
          </cell>
          <cell r="U1167">
            <v>1</v>
          </cell>
          <cell r="V1167">
            <v>0</v>
          </cell>
          <cell r="W1167">
            <v>0</v>
          </cell>
          <cell r="X1167">
            <v>1</v>
          </cell>
          <cell r="Y1167">
            <v>0</v>
          </cell>
          <cell r="Z1167">
            <v>0</v>
          </cell>
          <cell r="AA1167">
            <v>0</v>
          </cell>
          <cell r="AB1167">
            <v>0</v>
          </cell>
          <cell r="AC1167">
            <v>0</v>
          </cell>
          <cell r="AD1167">
            <v>0</v>
          </cell>
          <cell r="AE1167">
            <v>0</v>
          </cell>
          <cell r="AF1167">
            <v>0</v>
          </cell>
          <cell r="AG1167">
            <v>103</v>
          </cell>
          <cell r="AH1167">
            <v>215</v>
          </cell>
          <cell r="AI1167">
            <v>63</v>
          </cell>
          <cell r="AJ1167">
            <v>4</v>
          </cell>
          <cell r="AK1167">
            <v>7</v>
          </cell>
          <cell r="AL1167">
            <v>0</v>
          </cell>
          <cell r="AM1167">
            <v>0</v>
          </cell>
          <cell r="AN1167">
            <v>0</v>
          </cell>
          <cell r="AO1167">
            <v>0</v>
          </cell>
          <cell r="AP1167">
            <v>0</v>
          </cell>
          <cell r="AQ1167">
            <v>99</v>
          </cell>
          <cell r="AR1167">
            <v>3481</v>
          </cell>
        </row>
        <row r="1168">
          <cell r="E1168">
            <v>43</v>
          </cell>
          <cell r="F1168">
            <v>46</v>
          </cell>
          <cell r="G1168">
            <v>8</v>
          </cell>
          <cell r="H1168">
            <v>12</v>
          </cell>
          <cell r="I1168">
            <v>0</v>
          </cell>
          <cell r="J1168">
            <v>10</v>
          </cell>
          <cell r="K1168">
            <v>0</v>
          </cell>
          <cell r="L1168">
            <v>0</v>
          </cell>
          <cell r="M1168">
            <v>0</v>
          </cell>
          <cell r="N1168">
            <v>0</v>
          </cell>
          <cell r="O1168">
            <v>77</v>
          </cell>
          <cell r="P1168">
            <v>0</v>
          </cell>
          <cell r="Q1168">
            <v>20</v>
          </cell>
          <cell r="R1168">
            <v>0</v>
          </cell>
          <cell r="S1168">
            <v>2</v>
          </cell>
          <cell r="T1168">
            <v>30</v>
          </cell>
          <cell r="U1168">
            <v>0</v>
          </cell>
          <cell r="V1168">
            <v>0</v>
          </cell>
          <cell r="W1168">
            <v>0</v>
          </cell>
          <cell r="X1168">
            <v>0</v>
          </cell>
          <cell r="Y1168">
            <v>0</v>
          </cell>
          <cell r="Z1168">
            <v>0</v>
          </cell>
          <cell r="AA1168">
            <v>0</v>
          </cell>
          <cell r="AB1168">
            <v>0</v>
          </cell>
          <cell r="AC1168">
            <v>0</v>
          </cell>
          <cell r="AD1168">
            <v>0</v>
          </cell>
          <cell r="AE1168">
            <v>0</v>
          </cell>
          <cell r="AF1168">
            <v>0</v>
          </cell>
          <cell r="AG1168">
            <v>6</v>
          </cell>
          <cell r="AH1168">
            <v>4</v>
          </cell>
          <cell r="AI1168">
            <v>3</v>
          </cell>
          <cell r="AJ1168">
            <v>0</v>
          </cell>
          <cell r="AK1168">
            <v>0</v>
          </cell>
          <cell r="AL1168">
            <v>0</v>
          </cell>
          <cell r="AM1168">
            <v>0</v>
          </cell>
          <cell r="AN1168">
            <v>0</v>
          </cell>
          <cell r="AO1168">
            <v>0</v>
          </cell>
          <cell r="AP1168">
            <v>0</v>
          </cell>
          <cell r="AQ1168">
            <v>15</v>
          </cell>
          <cell r="AR1168">
            <v>276</v>
          </cell>
        </row>
        <row r="1169">
          <cell r="E1169">
            <v>6</v>
          </cell>
          <cell r="F1169">
            <v>2</v>
          </cell>
          <cell r="G1169">
            <v>2</v>
          </cell>
          <cell r="H1169">
            <v>0</v>
          </cell>
          <cell r="I1169">
            <v>0</v>
          </cell>
          <cell r="J1169">
            <v>1</v>
          </cell>
          <cell r="K1169">
            <v>1</v>
          </cell>
          <cell r="L1169">
            <v>0</v>
          </cell>
          <cell r="M1169">
            <v>1</v>
          </cell>
          <cell r="N1169">
            <v>0</v>
          </cell>
          <cell r="O1169">
            <v>1</v>
          </cell>
          <cell r="P1169">
            <v>0</v>
          </cell>
          <cell r="Q1169">
            <v>2</v>
          </cell>
          <cell r="R1169">
            <v>0</v>
          </cell>
          <cell r="S1169">
            <v>0</v>
          </cell>
          <cell r="T1169">
            <v>6</v>
          </cell>
          <cell r="U1169">
            <v>0</v>
          </cell>
          <cell r="V1169">
            <v>0</v>
          </cell>
          <cell r="W1169">
            <v>0</v>
          </cell>
          <cell r="X1169">
            <v>0</v>
          </cell>
          <cell r="Y1169">
            <v>0</v>
          </cell>
          <cell r="Z1169">
            <v>0</v>
          </cell>
          <cell r="AA1169">
            <v>0</v>
          </cell>
          <cell r="AB1169">
            <v>0</v>
          </cell>
          <cell r="AC1169">
            <v>0</v>
          </cell>
          <cell r="AD1169">
            <v>0</v>
          </cell>
          <cell r="AE1169">
            <v>0</v>
          </cell>
          <cell r="AF1169">
            <v>0</v>
          </cell>
          <cell r="AG1169">
            <v>1</v>
          </cell>
          <cell r="AH1169">
            <v>0</v>
          </cell>
          <cell r="AI1169">
            <v>0</v>
          </cell>
          <cell r="AJ1169">
            <v>0</v>
          </cell>
          <cell r="AK1169">
            <v>0</v>
          </cell>
          <cell r="AL1169">
            <v>0</v>
          </cell>
          <cell r="AM1169">
            <v>0</v>
          </cell>
          <cell r="AN1169">
            <v>0</v>
          </cell>
          <cell r="AO1169">
            <v>0</v>
          </cell>
          <cell r="AP1169">
            <v>0</v>
          </cell>
          <cell r="AQ1169">
            <v>1</v>
          </cell>
          <cell r="AR1169">
            <v>24</v>
          </cell>
        </row>
        <row r="1170">
          <cell r="E1170">
            <v>12</v>
          </cell>
          <cell r="F1170">
            <v>0</v>
          </cell>
          <cell r="G1170">
            <v>1</v>
          </cell>
          <cell r="H1170">
            <v>21</v>
          </cell>
          <cell r="I1170">
            <v>0</v>
          </cell>
          <cell r="J1170">
            <v>3</v>
          </cell>
          <cell r="K1170">
            <v>0</v>
          </cell>
          <cell r="L1170">
            <v>0</v>
          </cell>
          <cell r="M1170">
            <v>0</v>
          </cell>
          <cell r="N1170">
            <v>1</v>
          </cell>
          <cell r="O1170">
            <v>3</v>
          </cell>
          <cell r="P1170">
            <v>0</v>
          </cell>
          <cell r="Q1170">
            <v>0</v>
          </cell>
          <cell r="R1170">
            <v>0</v>
          </cell>
          <cell r="S1170">
            <v>0</v>
          </cell>
          <cell r="T1170">
            <v>5</v>
          </cell>
          <cell r="U1170">
            <v>0</v>
          </cell>
          <cell r="V1170">
            <v>2</v>
          </cell>
          <cell r="W1170">
            <v>0</v>
          </cell>
          <cell r="X1170">
            <v>0</v>
          </cell>
          <cell r="Y1170">
            <v>0</v>
          </cell>
          <cell r="Z1170">
            <v>0</v>
          </cell>
          <cell r="AA1170">
            <v>0</v>
          </cell>
          <cell r="AB1170">
            <v>0</v>
          </cell>
          <cell r="AC1170">
            <v>1</v>
          </cell>
          <cell r="AD1170">
            <v>0</v>
          </cell>
          <cell r="AE1170">
            <v>0</v>
          </cell>
          <cell r="AF1170">
            <v>0</v>
          </cell>
          <cell r="AG1170">
            <v>2</v>
          </cell>
          <cell r="AH1170">
            <v>0</v>
          </cell>
          <cell r="AI1170">
            <v>0</v>
          </cell>
          <cell r="AJ1170">
            <v>0</v>
          </cell>
          <cell r="AK1170">
            <v>0</v>
          </cell>
          <cell r="AL1170">
            <v>0</v>
          </cell>
          <cell r="AM1170">
            <v>0</v>
          </cell>
          <cell r="AN1170">
            <v>0</v>
          </cell>
          <cell r="AO1170">
            <v>0</v>
          </cell>
          <cell r="AP1170">
            <v>0</v>
          </cell>
          <cell r="AQ1170">
            <v>3</v>
          </cell>
          <cell r="AR1170">
            <v>54</v>
          </cell>
        </row>
        <row r="1171">
          <cell r="E1171">
            <v>11</v>
          </cell>
          <cell r="F1171">
            <v>4</v>
          </cell>
          <cell r="G1171">
            <v>0</v>
          </cell>
          <cell r="H1171">
            <v>0</v>
          </cell>
          <cell r="I1171">
            <v>1</v>
          </cell>
          <cell r="J1171">
            <v>0</v>
          </cell>
          <cell r="K1171">
            <v>0</v>
          </cell>
          <cell r="L1171">
            <v>0</v>
          </cell>
          <cell r="M1171">
            <v>0</v>
          </cell>
          <cell r="N1171">
            <v>0</v>
          </cell>
          <cell r="O1171">
            <v>0</v>
          </cell>
          <cell r="P1171">
            <v>0</v>
          </cell>
          <cell r="Q1171">
            <v>0</v>
          </cell>
          <cell r="R1171">
            <v>0</v>
          </cell>
          <cell r="S1171">
            <v>4</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P1171">
            <v>0</v>
          </cell>
          <cell r="AQ1171">
            <v>1</v>
          </cell>
          <cell r="AR1171">
            <v>21</v>
          </cell>
        </row>
        <row r="1172">
          <cell r="E1172">
            <v>144</v>
          </cell>
          <cell r="F1172">
            <v>367</v>
          </cell>
          <cell r="G1172">
            <v>145</v>
          </cell>
          <cell r="H1172">
            <v>42</v>
          </cell>
          <cell r="I1172">
            <v>26</v>
          </cell>
          <cell r="J1172">
            <v>28</v>
          </cell>
          <cell r="K1172">
            <v>50</v>
          </cell>
          <cell r="L1172">
            <v>72</v>
          </cell>
          <cell r="M1172">
            <v>50</v>
          </cell>
          <cell r="N1172">
            <v>61</v>
          </cell>
          <cell r="O1172">
            <v>20</v>
          </cell>
          <cell r="P1172">
            <v>66</v>
          </cell>
          <cell r="Q1172">
            <v>119</v>
          </cell>
          <cell r="R1172">
            <v>43</v>
          </cell>
          <cell r="S1172">
            <v>45</v>
          </cell>
          <cell r="T1172">
            <v>92</v>
          </cell>
          <cell r="U1172">
            <v>19</v>
          </cell>
          <cell r="V1172">
            <v>5</v>
          </cell>
          <cell r="W1172">
            <v>1</v>
          </cell>
          <cell r="X1172">
            <v>0</v>
          </cell>
          <cell r="Y1172">
            <v>0</v>
          </cell>
          <cell r="Z1172">
            <v>2</v>
          </cell>
          <cell r="AA1172">
            <v>0</v>
          </cell>
          <cell r="AB1172">
            <v>3</v>
          </cell>
          <cell r="AC1172">
            <v>5</v>
          </cell>
          <cell r="AD1172">
            <v>0</v>
          </cell>
          <cell r="AE1172">
            <v>0</v>
          </cell>
          <cell r="AF1172">
            <v>0</v>
          </cell>
          <cell r="AG1172">
            <v>20</v>
          </cell>
          <cell r="AH1172">
            <v>17</v>
          </cell>
          <cell r="AI1172">
            <v>8</v>
          </cell>
          <cell r="AJ1172">
            <v>40</v>
          </cell>
          <cell r="AK1172">
            <v>22</v>
          </cell>
          <cell r="AL1172">
            <v>0</v>
          </cell>
          <cell r="AM1172">
            <v>0</v>
          </cell>
          <cell r="AN1172">
            <v>0</v>
          </cell>
          <cell r="AO1172">
            <v>0</v>
          </cell>
          <cell r="AP1172">
            <v>0</v>
          </cell>
          <cell r="AQ1172">
            <v>42</v>
          </cell>
          <cell r="AR1172">
            <v>1554</v>
          </cell>
        </row>
        <row r="1173">
          <cell r="E1173">
            <v>71</v>
          </cell>
          <cell r="F1173">
            <v>10</v>
          </cell>
          <cell r="G1173">
            <v>5</v>
          </cell>
          <cell r="H1173">
            <v>0</v>
          </cell>
          <cell r="I1173">
            <v>3</v>
          </cell>
          <cell r="J1173">
            <v>0</v>
          </cell>
          <cell r="K1173">
            <v>0</v>
          </cell>
          <cell r="L1173">
            <v>1</v>
          </cell>
          <cell r="M1173">
            <v>3</v>
          </cell>
          <cell r="N1173">
            <v>3</v>
          </cell>
          <cell r="O1173">
            <v>1</v>
          </cell>
          <cell r="P1173">
            <v>3</v>
          </cell>
          <cell r="Q1173">
            <v>0</v>
          </cell>
          <cell r="R1173">
            <v>2</v>
          </cell>
          <cell r="S1173">
            <v>4</v>
          </cell>
          <cell r="T1173">
            <v>0</v>
          </cell>
          <cell r="U1173">
            <v>0</v>
          </cell>
          <cell r="V1173">
            <v>1</v>
          </cell>
          <cell r="W1173">
            <v>0</v>
          </cell>
          <cell r="X1173">
            <v>0</v>
          </cell>
          <cell r="Y1173">
            <v>0</v>
          </cell>
          <cell r="Z1173">
            <v>1</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cell r="AP1173">
            <v>0</v>
          </cell>
          <cell r="AQ1173">
            <v>2</v>
          </cell>
          <cell r="AR1173">
            <v>110</v>
          </cell>
        </row>
        <row r="1174">
          <cell r="E1174">
            <v>967</v>
          </cell>
          <cell r="F1174">
            <v>559</v>
          </cell>
          <cell r="G1174">
            <v>536</v>
          </cell>
          <cell r="H1174">
            <v>503</v>
          </cell>
          <cell r="I1174">
            <v>140</v>
          </cell>
          <cell r="J1174">
            <v>178</v>
          </cell>
          <cell r="K1174">
            <v>239</v>
          </cell>
          <cell r="L1174">
            <v>336</v>
          </cell>
          <cell r="M1174">
            <v>229</v>
          </cell>
          <cell r="N1174">
            <v>144</v>
          </cell>
          <cell r="O1174">
            <v>231</v>
          </cell>
          <cell r="P1174">
            <v>9</v>
          </cell>
          <cell r="Q1174">
            <v>0</v>
          </cell>
          <cell r="R1174">
            <v>127</v>
          </cell>
          <cell r="S1174">
            <v>14</v>
          </cell>
          <cell r="T1174">
            <v>0</v>
          </cell>
          <cell r="U1174">
            <v>47</v>
          </cell>
          <cell r="V1174">
            <v>50</v>
          </cell>
          <cell r="W1174">
            <v>0</v>
          </cell>
          <cell r="X1174">
            <v>0</v>
          </cell>
          <cell r="Y1174">
            <v>0</v>
          </cell>
          <cell r="Z1174">
            <v>0</v>
          </cell>
          <cell r="AA1174">
            <v>1</v>
          </cell>
          <cell r="AB1174">
            <v>0</v>
          </cell>
          <cell r="AC1174">
            <v>38</v>
          </cell>
          <cell r="AD1174">
            <v>0</v>
          </cell>
          <cell r="AE1174">
            <v>0</v>
          </cell>
          <cell r="AF1174">
            <v>0</v>
          </cell>
          <cell r="AG1174">
            <v>265</v>
          </cell>
          <cell r="AH1174">
            <v>208</v>
          </cell>
          <cell r="AI1174">
            <v>107</v>
          </cell>
          <cell r="AJ1174">
            <v>15</v>
          </cell>
          <cell r="AK1174">
            <v>1</v>
          </cell>
          <cell r="AL1174">
            <v>0</v>
          </cell>
          <cell r="AM1174">
            <v>0</v>
          </cell>
          <cell r="AN1174">
            <v>0</v>
          </cell>
          <cell r="AO1174">
            <v>0</v>
          </cell>
          <cell r="AP1174">
            <v>0</v>
          </cell>
          <cell r="AQ1174">
            <v>218</v>
          </cell>
          <cell r="AR1174">
            <v>5162</v>
          </cell>
        </row>
        <row r="1175">
          <cell r="E1175">
            <v>10</v>
          </cell>
          <cell r="F1175">
            <v>1</v>
          </cell>
          <cell r="G1175">
            <v>2</v>
          </cell>
          <cell r="H1175">
            <v>0</v>
          </cell>
          <cell r="I1175">
            <v>0</v>
          </cell>
          <cell r="J1175">
            <v>0</v>
          </cell>
          <cell r="K1175">
            <v>0</v>
          </cell>
          <cell r="L1175">
            <v>1</v>
          </cell>
          <cell r="M1175">
            <v>2</v>
          </cell>
          <cell r="N1175">
            <v>0</v>
          </cell>
          <cell r="O1175">
            <v>2</v>
          </cell>
          <cell r="P1175">
            <v>0</v>
          </cell>
          <cell r="Q1175">
            <v>0</v>
          </cell>
          <cell r="R1175">
            <v>1</v>
          </cell>
          <cell r="S1175">
            <v>0</v>
          </cell>
          <cell r="T1175">
            <v>0</v>
          </cell>
          <cell r="U1175">
            <v>0</v>
          </cell>
          <cell r="V1175">
            <v>0</v>
          </cell>
          <cell r="W1175">
            <v>0</v>
          </cell>
          <cell r="X1175">
            <v>0</v>
          </cell>
          <cell r="Y1175">
            <v>0</v>
          </cell>
          <cell r="Z1175">
            <v>0</v>
          </cell>
          <cell r="AA1175">
            <v>0</v>
          </cell>
          <cell r="AB1175">
            <v>0</v>
          </cell>
          <cell r="AC1175">
            <v>0</v>
          </cell>
          <cell r="AD1175">
            <v>0</v>
          </cell>
          <cell r="AE1175">
            <v>0</v>
          </cell>
          <cell r="AF1175">
            <v>0</v>
          </cell>
          <cell r="AG1175">
            <v>0</v>
          </cell>
          <cell r="AH1175">
            <v>0</v>
          </cell>
          <cell r="AI1175">
            <v>2</v>
          </cell>
          <cell r="AJ1175">
            <v>0</v>
          </cell>
          <cell r="AK1175">
            <v>0</v>
          </cell>
          <cell r="AL1175">
            <v>0</v>
          </cell>
          <cell r="AM1175">
            <v>0</v>
          </cell>
          <cell r="AN1175">
            <v>0</v>
          </cell>
          <cell r="AO1175">
            <v>0</v>
          </cell>
          <cell r="AP1175">
            <v>0</v>
          </cell>
          <cell r="AQ1175">
            <v>0</v>
          </cell>
          <cell r="AR1175">
            <v>21</v>
          </cell>
        </row>
        <row r="1176">
          <cell r="E1176">
            <v>9</v>
          </cell>
          <cell r="F1176">
            <v>2</v>
          </cell>
          <cell r="G1176">
            <v>1</v>
          </cell>
          <cell r="H1176">
            <v>3</v>
          </cell>
          <cell r="I1176">
            <v>0</v>
          </cell>
          <cell r="J1176">
            <v>0</v>
          </cell>
          <cell r="K1176">
            <v>0</v>
          </cell>
          <cell r="L1176">
            <v>1</v>
          </cell>
          <cell r="M1176">
            <v>1</v>
          </cell>
          <cell r="N1176">
            <v>0</v>
          </cell>
          <cell r="O1176">
            <v>0</v>
          </cell>
          <cell r="P1176">
            <v>0</v>
          </cell>
          <cell r="Q1176">
            <v>0</v>
          </cell>
          <cell r="R1176">
            <v>0</v>
          </cell>
          <cell r="S1176">
            <v>0</v>
          </cell>
          <cell r="T1176">
            <v>0</v>
          </cell>
          <cell r="U1176">
            <v>0</v>
          </cell>
          <cell r="V1176">
            <v>0</v>
          </cell>
          <cell r="W1176">
            <v>0</v>
          </cell>
          <cell r="X1176">
            <v>0</v>
          </cell>
          <cell r="Y1176">
            <v>0</v>
          </cell>
          <cell r="Z1176">
            <v>0</v>
          </cell>
          <cell r="AA1176">
            <v>0</v>
          </cell>
          <cell r="AB1176">
            <v>0</v>
          </cell>
          <cell r="AC1176">
            <v>0</v>
          </cell>
          <cell r="AD1176">
            <v>0</v>
          </cell>
          <cell r="AE1176">
            <v>0</v>
          </cell>
          <cell r="AF1176">
            <v>0</v>
          </cell>
          <cell r="AG1176">
            <v>0</v>
          </cell>
          <cell r="AH1176">
            <v>0</v>
          </cell>
          <cell r="AI1176">
            <v>0</v>
          </cell>
          <cell r="AJ1176">
            <v>0</v>
          </cell>
          <cell r="AK1176">
            <v>0</v>
          </cell>
          <cell r="AL1176">
            <v>0</v>
          </cell>
          <cell r="AM1176">
            <v>0</v>
          </cell>
          <cell r="AN1176">
            <v>0</v>
          </cell>
          <cell r="AO1176">
            <v>0</v>
          </cell>
          <cell r="AP1176">
            <v>0</v>
          </cell>
          <cell r="AQ1176">
            <v>1</v>
          </cell>
          <cell r="AR1176">
            <v>18</v>
          </cell>
        </row>
        <row r="1177">
          <cell r="E1177">
            <v>70</v>
          </cell>
          <cell r="F1177">
            <v>42</v>
          </cell>
          <cell r="G1177">
            <v>63</v>
          </cell>
          <cell r="H1177">
            <v>30</v>
          </cell>
          <cell r="I1177">
            <v>9</v>
          </cell>
          <cell r="J1177">
            <v>4</v>
          </cell>
          <cell r="K1177">
            <v>17</v>
          </cell>
          <cell r="L1177">
            <v>34</v>
          </cell>
          <cell r="M1177">
            <v>24</v>
          </cell>
          <cell r="N1177">
            <v>9</v>
          </cell>
          <cell r="O1177">
            <v>23</v>
          </cell>
          <cell r="P1177">
            <v>2</v>
          </cell>
          <cell r="Q1177">
            <v>0</v>
          </cell>
          <cell r="R1177">
            <v>11</v>
          </cell>
          <cell r="S1177">
            <v>0</v>
          </cell>
          <cell r="T1177">
            <v>0</v>
          </cell>
          <cell r="U1177">
            <v>2</v>
          </cell>
          <cell r="V1177">
            <v>11</v>
          </cell>
          <cell r="W1177">
            <v>0</v>
          </cell>
          <cell r="X1177">
            <v>0</v>
          </cell>
          <cell r="Y1177">
            <v>0</v>
          </cell>
          <cell r="Z1177">
            <v>4</v>
          </cell>
          <cell r="AA1177">
            <v>0</v>
          </cell>
          <cell r="AB1177">
            <v>0</v>
          </cell>
          <cell r="AC1177">
            <v>2</v>
          </cell>
          <cell r="AD1177">
            <v>0</v>
          </cell>
          <cell r="AE1177">
            <v>0</v>
          </cell>
          <cell r="AF1177">
            <v>0</v>
          </cell>
          <cell r="AG1177">
            <v>4</v>
          </cell>
          <cell r="AH1177">
            <v>12</v>
          </cell>
          <cell r="AI1177">
            <v>3</v>
          </cell>
          <cell r="AJ1177">
            <v>0</v>
          </cell>
          <cell r="AK1177">
            <v>0</v>
          </cell>
          <cell r="AL1177">
            <v>0</v>
          </cell>
          <cell r="AM1177">
            <v>0</v>
          </cell>
          <cell r="AN1177">
            <v>0</v>
          </cell>
          <cell r="AO1177">
            <v>0</v>
          </cell>
          <cell r="AP1177">
            <v>0</v>
          </cell>
          <cell r="AQ1177">
            <v>8</v>
          </cell>
          <cell r="AR1177">
            <v>384</v>
          </cell>
        </row>
        <row r="1178">
          <cell r="E1178">
            <v>18</v>
          </cell>
          <cell r="F1178">
            <v>10</v>
          </cell>
          <cell r="G1178">
            <v>6</v>
          </cell>
          <cell r="H1178">
            <v>6</v>
          </cell>
          <cell r="I1178">
            <v>2</v>
          </cell>
          <cell r="J1178">
            <v>1</v>
          </cell>
          <cell r="K1178">
            <v>6</v>
          </cell>
          <cell r="L1178">
            <v>0</v>
          </cell>
          <cell r="M1178">
            <v>6</v>
          </cell>
          <cell r="N1178">
            <v>1</v>
          </cell>
          <cell r="O1178">
            <v>7</v>
          </cell>
          <cell r="P1178">
            <v>0</v>
          </cell>
          <cell r="Q1178">
            <v>0</v>
          </cell>
          <cell r="R1178">
            <v>1</v>
          </cell>
          <cell r="S1178">
            <v>0</v>
          </cell>
          <cell r="T1178">
            <v>0</v>
          </cell>
          <cell r="U1178">
            <v>0</v>
          </cell>
          <cell r="V1178">
            <v>1</v>
          </cell>
          <cell r="W1178">
            <v>0</v>
          </cell>
          <cell r="X1178">
            <v>0</v>
          </cell>
          <cell r="Y1178">
            <v>0</v>
          </cell>
          <cell r="Z1178">
            <v>0</v>
          </cell>
          <cell r="AA1178">
            <v>0</v>
          </cell>
          <cell r="AB1178">
            <v>0</v>
          </cell>
          <cell r="AC1178">
            <v>2</v>
          </cell>
          <cell r="AD1178">
            <v>0</v>
          </cell>
          <cell r="AE1178">
            <v>0</v>
          </cell>
          <cell r="AF1178">
            <v>0</v>
          </cell>
          <cell r="AG1178">
            <v>2</v>
          </cell>
          <cell r="AH1178">
            <v>2</v>
          </cell>
          <cell r="AI1178">
            <v>1</v>
          </cell>
          <cell r="AJ1178">
            <v>0</v>
          </cell>
          <cell r="AK1178">
            <v>0</v>
          </cell>
          <cell r="AL1178">
            <v>0</v>
          </cell>
          <cell r="AM1178">
            <v>0</v>
          </cell>
          <cell r="AN1178">
            <v>0</v>
          </cell>
          <cell r="AO1178">
            <v>0</v>
          </cell>
          <cell r="AP1178">
            <v>0</v>
          </cell>
          <cell r="AQ1178">
            <v>1</v>
          </cell>
          <cell r="AR1178">
            <v>73</v>
          </cell>
        </row>
        <row r="1179">
          <cell r="E1179">
            <v>249</v>
          </cell>
          <cell r="F1179">
            <v>134</v>
          </cell>
          <cell r="G1179">
            <v>111</v>
          </cell>
          <cell r="H1179">
            <v>251</v>
          </cell>
          <cell r="I1179">
            <v>19</v>
          </cell>
          <cell r="J1179">
            <v>36</v>
          </cell>
          <cell r="K1179">
            <v>35</v>
          </cell>
          <cell r="L1179">
            <v>77</v>
          </cell>
          <cell r="M1179">
            <v>39</v>
          </cell>
          <cell r="N1179">
            <v>72</v>
          </cell>
          <cell r="O1179">
            <v>127</v>
          </cell>
          <cell r="P1179">
            <v>0</v>
          </cell>
          <cell r="Q1179">
            <v>0</v>
          </cell>
          <cell r="R1179">
            <v>43</v>
          </cell>
          <cell r="S1179">
            <v>0</v>
          </cell>
          <cell r="T1179">
            <v>0</v>
          </cell>
          <cell r="U1179">
            <v>19</v>
          </cell>
          <cell r="V1179">
            <v>20</v>
          </cell>
          <cell r="W1179">
            <v>0</v>
          </cell>
          <cell r="X1179">
            <v>0</v>
          </cell>
          <cell r="Y1179">
            <v>0</v>
          </cell>
          <cell r="Z1179">
            <v>0</v>
          </cell>
          <cell r="AA1179">
            <v>1</v>
          </cell>
          <cell r="AB1179">
            <v>0</v>
          </cell>
          <cell r="AC1179">
            <v>7</v>
          </cell>
          <cell r="AD1179">
            <v>0</v>
          </cell>
          <cell r="AE1179">
            <v>0</v>
          </cell>
          <cell r="AF1179">
            <v>0</v>
          </cell>
          <cell r="AG1179">
            <v>34</v>
          </cell>
          <cell r="AH1179">
            <v>88</v>
          </cell>
          <cell r="AI1179">
            <v>32</v>
          </cell>
          <cell r="AJ1179">
            <v>47</v>
          </cell>
          <cell r="AK1179">
            <v>1</v>
          </cell>
          <cell r="AL1179">
            <v>4</v>
          </cell>
          <cell r="AM1179">
            <v>0</v>
          </cell>
          <cell r="AN1179">
            <v>0</v>
          </cell>
          <cell r="AO1179">
            <v>0</v>
          </cell>
          <cell r="AP1179">
            <v>0</v>
          </cell>
          <cell r="AQ1179">
            <v>26</v>
          </cell>
          <cell r="AR1179">
            <v>1472</v>
          </cell>
        </row>
        <row r="1180">
          <cell r="E1180">
            <v>2</v>
          </cell>
          <cell r="F1180">
            <v>0</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v>0</v>
          </cell>
          <cell r="V1180">
            <v>0</v>
          </cell>
          <cell r="W1180">
            <v>0</v>
          </cell>
          <cell r="X1180">
            <v>0</v>
          </cell>
          <cell r="Y1180">
            <v>0</v>
          </cell>
          <cell r="Z1180">
            <v>0</v>
          </cell>
          <cell r="AA1180">
            <v>0</v>
          </cell>
          <cell r="AB1180">
            <v>0</v>
          </cell>
          <cell r="AC1180">
            <v>0</v>
          </cell>
          <cell r="AD1180">
            <v>0</v>
          </cell>
          <cell r="AE1180">
            <v>0</v>
          </cell>
          <cell r="AF1180">
            <v>0</v>
          </cell>
          <cell r="AG1180">
            <v>0</v>
          </cell>
          <cell r="AH1180">
            <v>0</v>
          </cell>
          <cell r="AI1180">
            <v>0</v>
          </cell>
          <cell r="AJ1180">
            <v>0</v>
          </cell>
          <cell r="AK1180">
            <v>0</v>
          </cell>
          <cell r="AL1180">
            <v>0</v>
          </cell>
          <cell r="AM1180">
            <v>0</v>
          </cell>
          <cell r="AN1180">
            <v>0</v>
          </cell>
          <cell r="AO1180">
            <v>0</v>
          </cell>
          <cell r="AP1180">
            <v>0</v>
          </cell>
          <cell r="AQ1180">
            <v>1</v>
          </cell>
          <cell r="AR1180">
            <v>3</v>
          </cell>
        </row>
        <row r="1181">
          <cell r="E1181">
            <v>3244</v>
          </cell>
          <cell r="F1181">
            <v>1883</v>
          </cell>
          <cell r="G1181">
            <v>1907</v>
          </cell>
          <cell r="H1181">
            <v>1117</v>
          </cell>
          <cell r="I1181">
            <v>685</v>
          </cell>
          <cell r="J1181">
            <v>5</v>
          </cell>
          <cell r="K1181">
            <v>1007</v>
          </cell>
          <cell r="L1181">
            <v>1064</v>
          </cell>
          <cell r="M1181">
            <v>999</v>
          </cell>
          <cell r="N1181">
            <v>1302</v>
          </cell>
          <cell r="O1181">
            <v>1700</v>
          </cell>
          <cell r="P1181">
            <v>4</v>
          </cell>
          <cell r="Q1181">
            <v>0</v>
          </cell>
          <cell r="R1181">
            <v>453</v>
          </cell>
          <cell r="S1181">
            <v>0</v>
          </cell>
          <cell r="T1181">
            <v>0</v>
          </cell>
          <cell r="U1181">
            <v>361</v>
          </cell>
          <cell r="V1181">
            <v>374</v>
          </cell>
          <cell r="W1181">
            <v>0</v>
          </cell>
          <cell r="X1181">
            <v>0</v>
          </cell>
          <cell r="Y1181">
            <v>0</v>
          </cell>
          <cell r="Z1181">
            <v>0</v>
          </cell>
          <cell r="AA1181">
            <v>0</v>
          </cell>
          <cell r="AB1181">
            <v>0</v>
          </cell>
          <cell r="AC1181">
            <v>104</v>
          </cell>
          <cell r="AD1181">
            <v>169</v>
          </cell>
          <cell r="AE1181">
            <v>115</v>
          </cell>
          <cell r="AF1181">
            <v>54</v>
          </cell>
          <cell r="AG1181">
            <v>602</v>
          </cell>
          <cell r="AH1181">
            <v>466</v>
          </cell>
          <cell r="AI1181">
            <v>250</v>
          </cell>
          <cell r="AJ1181">
            <v>1</v>
          </cell>
          <cell r="AK1181">
            <v>0</v>
          </cell>
          <cell r="AL1181">
            <v>0</v>
          </cell>
          <cell r="AM1181">
            <v>0</v>
          </cell>
          <cell r="AN1181">
            <v>0</v>
          </cell>
          <cell r="AO1181">
            <v>0</v>
          </cell>
          <cell r="AP1181">
            <v>0</v>
          </cell>
          <cell r="AQ1181">
            <v>468</v>
          </cell>
          <cell r="AR1181">
            <v>18334</v>
          </cell>
        </row>
        <row r="1182">
          <cell r="E1182">
            <v>145</v>
          </cell>
          <cell r="F1182">
            <v>31</v>
          </cell>
          <cell r="G1182">
            <v>12</v>
          </cell>
          <cell r="H1182">
            <v>0</v>
          </cell>
          <cell r="I1182">
            <v>0</v>
          </cell>
          <cell r="J1182">
            <v>0</v>
          </cell>
          <cell r="K1182">
            <v>0</v>
          </cell>
          <cell r="L1182">
            <v>4</v>
          </cell>
          <cell r="M1182">
            <v>1</v>
          </cell>
          <cell r="N1182">
            <v>2</v>
          </cell>
          <cell r="O1182">
            <v>4</v>
          </cell>
          <cell r="P1182">
            <v>0</v>
          </cell>
          <cell r="Q1182">
            <v>0</v>
          </cell>
          <cell r="R1182">
            <v>0</v>
          </cell>
          <cell r="S1182">
            <v>0</v>
          </cell>
          <cell r="T1182">
            <v>0</v>
          </cell>
          <cell r="U1182">
            <v>2</v>
          </cell>
          <cell r="V1182">
            <v>1</v>
          </cell>
          <cell r="W1182">
            <v>0</v>
          </cell>
          <cell r="X1182">
            <v>0</v>
          </cell>
          <cell r="Y1182">
            <v>0</v>
          </cell>
          <cell r="Z1182">
            <v>0</v>
          </cell>
          <cell r="AA1182">
            <v>0</v>
          </cell>
          <cell r="AB1182">
            <v>0</v>
          </cell>
          <cell r="AC1182">
            <v>0</v>
          </cell>
          <cell r="AD1182">
            <v>0</v>
          </cell>
          <cell r="AE1182">
            <v>0</v>
          </cell>
          <cell r="AF1182">
            <v>0</v>
          </cell>
          <cell r="AG1182">
            <v>0</v>
          </cell>
          <cell r="AH1182">
            <v>1</v>
          </cell>
          <cell r="AI1182">
            <v>0</v>
          </cell>
          <cell r="AJ1182">
            <v>0</v>
          </cell>
          <cell r="AK1182">
            <v>0</v>
          </cell>
          <cell r="AL1182">
            <v>0</v>
          </cell>
          <cell r="AM1182">
            <v>0</v>
          </cell>
          <cell r="AN1182">
            <v>0</v>
          </cell>
          <cell r="AO1182">
            <v>0</v>
          </cell>
          <cell r="AP1182">
            <v>0</v>
          </cell>
          <cell r="AQ1182">
            <v>12</v>
          </cell>
          <cell r="AR1182">
            <v>215</v>
          </cell>
        </row>
        <row r="1183">
          <cell r="E1183">
            <v>57</v>
          </cell>
          <cell r="F1183">
            <v>10</v>
          </cell>
          <cell r="G1183">
            <v>1</v>
          </cell>
          <cell r="H1183">
            <v>0</v>
          </cell>
          <cell r="I1183">
            <v>1</v>
          </cell>
          <cell r="J1183">
            <v>0</v>
          </cell>
          <cell r="K1183">
            <v>0</v>
          </cell>
          <cell r="L1183">
            <v>0</v>
          </cell>
          <cell r="M1183">
            <v>1</v>
          </cell>
          <cell r="N1183">
            <v>0</v>
          </cell>
          <cell r="O1183">
            <v>0</v>
          </cell>
          <cell r="P1183">
            <v>0</v>
          </cell>
          <cell r="Q1183">
            <v>0</v>
          </cell>
          <cell r="R1183">
            <v>1</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1</v>
          </cell>
          <cell r="AH1183">
            <v>0</v>
          </cell>
          <cell r="AI1183">
            <v>0</v>
          </cell>
          <cell r="AJ1183">
            <v>0</v>
          </cell>
          <cell r="AK1183">
            <v>0</v>
          </cell>
          <cell r="AL1183">
            <v>0</v>
          </cell>
          <cell r="AM1183">
            <v>0</v>
          </cell>
          <cell r="AN1183">
            <v>0</v>
          </cell>
          <cell r="AO1183">
            <v>0</v>
          </cell>
          <cell r="AP1183">
            <v>0</v>
          </cell>
          <cell r="AQ1183">
            <v>9</v>
          </cell>
          <cell r="AR1183">
            <v>81</v>
          </cell>
        </row>
        <row r="1184">
          <cell r="E1184">
            <v>2182</v>
          </cell>
          <cell r="F1184">
            <v>1636</v>
          </cell>
          <cell r="G1184">
            <v>1561</v>
          </cell>
          <cell r="H1184">
            <v>854</v>
          </cell>
          <cell r="I1184">
            <v>458</v>
          </cell>
          <cell r="J1184">
            <v>0</v>
          </cell>
          <cell r="K1184">
            <v>815</v>
          </cell>
          <cell r="L1184">
            <v>797</v>
          </cell>
          <cell r="M1184">
            <v>806</v>
          </cell>
          <cell r="N1184">
            <v>1097</v>
          </cell>
          <cell r="O1184">
            <v>1463</v>
          </cell>
          <cell r="P1184">
            <v>0</v>
          </cell>
          <cell r="Q1184">
            <v>0</v>
          </cell>
          <cell r="R1184">
            <v>340</v>
          </cell>
          <cell r="S1184">
            <v>86</v>
          </cell>
          <cell r="T1184">
            <v>0</v>
          </cell>
          <cell r="U1184">
            <v>311</v>
          </cell>
          <cell r="V1184">
            <v>314</v>
          </cell>
          <cell r="W1184">
            <v>0</v>
          </cell>
          <cell r="X1184">
            <v>0</v>
          </cell>
          <cell r="Y1184">
            <v>0</v>
          </cell>
          <cell r="Z1184">
            <v>0</v>
          </cell>
          <cell r="AA1184">
            <v>0</v>
          </cell>
          <cell r="AB1184">
            <v>0</v>
          </cell>
          <cell r="AC1184">
            <v>81</v>
          </cell>
          <cell r="AD1184">
            <v>147</v>
          </cell>
          <cell r="AE1184">
            <v>78</v>
          </cell>
          <cell r="AF1184">
            <v>33</v>
          </cell>
          <cell r="AG1184">
            <v>494</v>
          </cell>
          <cell r="AH1184">
            <v>377</v>
          </cell>
          <cell r="AI1184">
            <v>211</v>
          </cell>
          <cell r="AJ1184">
            <v>0</v>
          </cell>
          <cell r="AK1184">
            <v>0</v>
          </cell>
          <cell r="AL1184">
            <v>0</v>
          </cell>
          <cell r="AM1184">
            <v>0</v>
          </cell>
          <cell r="AN1184">
            <v>0</v>
          </cell>
          <cell r="AO1184">
            <v>0</v>
          </cell>
          <cell r="AP1184">
            <v>0</v>
          </cell>
          <cell r="AQ1184">
            <v>257</v>
          </cell>
          <cell r="AR1184">
            <v>14398</v>
          </cell>
        </row>
        <row r="1185">
          <cell r="E1185">
            <v>41</v>
          </cell>
          <cell r="F1185">
            <v>53</v>
          </cell>
          <cell r="G1185">
            <v>9</v>
          </cell>
          <cell r="H1185">
            <v>0</v>
          </cell>
          <cell r="I1185">
            <v>0</v>
          </cell>
          <cell r="J1185">
            <v>0</v>
          </cell>
          <cell r="K1185">
            <v>3</v>
          </cell>
          <cell r="L1185">
            <v>1</v>
          </cell>
          <cell r="M1185">
            <v>1</v>
          </cell>
          <cell r="N1185">
            <v>2</v>
          </cell>
          <cell r="O1185">
            <v>10</v>
          </cell>
          <cell r="P1185">
            <v>0</v>
          </cell>
          <cell r="Q1185">
            <v>0</v>
          </cell>
          <cell r="R1185">
            <v>0</v>
          </cell>
          <cell r="S1185">
            <v>16</v>
          </cell>
          <cell r="T1185">
            <v>0</v>
          </cell>
          <cell r="U1185">
            <v>1</v>
          </cell>
          <cell r="V1185">
            <v>2</v>
          </cell>
          <cell r="W1185">
            <v>0</v>
          </cell>
          <cell r="X1185">
            <v>0</v>
          </cell>
          <cell r="Y1185">
            <v>0</v>
          </cell>
          <cell r="Z1185">
            <v>0</v>
          </cell>
          <cell r="AA1185">
            <v>0</v>
          </cell>
          <cell r="AB1185">
            <v>0</v>
          </cell>
          <cell r="AC1185">
            <v>0</v>
          </cell>
          <cell r="AD1185">
            <v>0</v>
          </cell>
          <cell r="AE1185">
            <v>0</v>
          </cell>
          <cell r="AF1185">
            <v>0</v>
          </cell>
          <cell r="AG1185">
            <v>4</v>
          </cell>
          <cell r="AH1185">
            <v>1</v>
          </cell>
          <cell r="AI1185">
            <v>0</v>
          </cell>
          <cell r="AJ1185">
            <v>0</v>
          </cell>
          <cell r="AK1185">
            <v>0</v>
          </cell>
          <cell r="AL1185">
            <v>0</v>
          </cell>
          <cell r="AM1185">
            <v>0</v>
          </cell>
          <cell r="AN1185">
            <v>0</v>
          </cell>
          <cell r="AO1185">
            <v>0</v>
          </cell>
          <cell r="AP1185">
            <v>0</v>
          </cell>
          <cell r="AQ1185">
            <v>14</v>
          </cell>
          <cell r="AR1185">
            <v>158</v>
          </cell>
        </row>
        <row r="1186">
          <cell r="E1186">
            <v>166</v>
          </cell>
          <cell r="F1186">
            <v>27</v>
          </cell>
          <cell r="G1186">
            <v>14</v>
          </cell>
          <cell r="H1186">
            <v>1</v>
          </cell>
          <cell r="I1186">
            <v>1</v>
          </cell>
          <cell r="J1186">
            <v>0</v>
          </cell>
          <cell r="K1186">
            <v>6</v>
          </cell>
          <cell r="L1186">
            <v>1</v>
          </cell>
          <cell r="M1186">
            <v>2</v>
          </cell>
          <cell r="N1186">
            <v>4</v>
          </cell>
          <cell r="O1186">
            <v>11</v>
          </cell>
          <cell r="P1186">
            <v>0</v>
          </cell>
          <cell r="Q1186">
            <v>0</v>
          </cell>
          <cell r="R1186">
            <v>0</v>
          </cell>
          <cell r="S1186">
            <v>92</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1</v>
          </cell>
          <cell r="AI1186">
            <v>0</v>
          </cell>
          <cell r="AJ1186">
            <v>0</v>
          </cell>
          <cell r="AK1186">
            <v>0</v>
          </cell>
          <cell r="AL1186">
            <v>0</v>
          </cell>
          <cell r="AM1186">
            <v>0</v>
          </cell>
          <cell r="AN1186">
            <v>0</v>
          </cell>
          <cell r="AO1186">
            <v>0</v>
          </cell>
          <cell r="AP1186">
            <v>0</v>
          </cell>
          <cell r="AQ1186">
            <v>29</v>
          </cell>
          <cell r="AR1186">
            <v>355</v>
          </cell>
        </row>
        <row r="1187">
          <cell r="E1187">
            <v>304</v>
          </cell>
          <cell r="F1187">
            <v>224</v>
          </cell>
          <cell r="G1187">
            <v>149</v>
          </cell>
          <cell r="H1187">
            <v>67</v>
          </cell>
          <cell r="I1187">
            <v>11</v>
          </cell>
          <cell r="J1187">
            <v>0</v>
          </cell>
          <cell r="K1187">
            <v>50</v>
          </cell>
          <cell r="L1187">
            <v>28</v>
          </cell>
          <cell r="M1187">
            <v>31</v>
          </cell>
          <cell r="N1187">
            <v>7</v>
          </cell>
          <cell r="O1187">
            <v>24</v>
          </cell>
          <cell r="P1187">
            <v>22</v>
          </cell>
          <cell r="Q1187">
            <v>0</v>
          </cell>
          <cell r="R1187">
            <v>15</v>
          </cell>
          <cell r="S1187">
            <v>110</v>
          </cell>
          <cell r="T1187">
            <v>0</v>
          </cell>
          <cell r="U1187">
            <v>9</v>
          </cell>
          <cell r="V1187">
            <v>31</v>
          </cell>
          <cell r="W1187">
            <v>0</v>
          </cell>
          <cell r="X1187">
            <v>0</v>
          </cell>
          <cell r="Y1187">
            <v>0</v>
          </cell>
          <cell r="Z1187">
            <v>4</v>
          </cell>
          <cell r="AA1187">
            <v>0</v>
          </cell>
          <cell r="AB1187">
            <v>2</v>
          </cell>
          <cell r="AC1187">
            <v>1</v>
          </cell>
          <cell r="AD1187">
            <v>0</v>
          </cell>
          <cell r="AE1187">
            <v>0</v>
          </cell>
          <cell r="AF1187">
            <v>0</v>
          </cell>
          <cell r="AG1187">
            <v>25</v>
          </cell>
          <cell r="AH1187">
            <v>22</v>
          </cell>
          <cell r="AI1187">
            <v>7</v>
          </cell>
          <cell r="AJ1187">
            <v>0</v>
          </cell>
          <cell r="AK1187">
            <v>0</v>
          </cell>
          <cell r="AL1187">
            <v>0</v>
          </cell>
          <cell r="AM1187">
            <v>0</v>
          </cell>
          <cell r="AN1187">
            <v>0</v>
          </cell>
          <cell r="AO1187">
            <v>0</v>
          </cell>
          <cell r="AP1187">
            <v>0</v>
          </cell>
          <cell r="AQ1187">
            <v>18</v>
          </cell>
          <cell r="AR1187">
            <v>1161</v>
          </cell>
        </row>
        <row r="1188">
          <cell r="E1188">
            <v>196</v>
          </cell>
          <cell r="F1188">
            <v>111</v>
          </cell>
          <cell r="G1188">
            <v>194</v>
          </cell>
          <cell r="H1188">
            <v>6</v>
          </cell>
          <cell r="I1188">
            <v>0</v>
          </cell>
          <cell r="J1188">
            <v>0</v>
          </cell>
          <cell r="K1188">
            <v>0</v>
          </cell>
          <cell r="L1188">
            <v>0</v>
          </cell>
          <cell r="M1188">
            <v>0</v>
          </cell>
          <cell r="N1188">
            <v>0</v>
          </cell>
          <cell r="O1188">
            <v>5</v>
          </cell>
          <cell r="P1188">
            <v>0</v>
          </cell>
          <cell r="Q1188">
            <v>0</v>
          </cell>
          <cell r="R1188">
            <v>8</v>
          </cell>
          <cell r="S1188">
            <v>1</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P1188">
            <v>0</v>
          </cell>
          <cell r="AQ1188">
            <v>9</v>
          </cell>
          <cell r="AR1188">
            <v>530</v>
          </cell>
        </row>
        <row r="1189">
          <cell r="E1189">
            <v>110</v>
          </cell>
          <cell r="F1189">
            <v>49</v>
          </cell>
          <cell r="G1189">
            <v>60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P1189">
            <v>0</v>
          </cell>
          <cell r="AQ1189">
            <v>34</v>
          </cell>
          <cell r="AR1189">
            <v>253</v>
          </cell>
        </row>
        <row r="1190">
          <cell r="E1190">
            <v>59</v>
          </cell>
          <cell r="F1190">
            <v>21</v>
          </cell>
          <cell r="G1190">
            <v>9</v>
          </cell>
          <cell r="H1190">
            <v>1</v>
          </cell>
          <cell r="I1190">
            <v>2</v>
          </cell>
          <cell r="J1190">
            <v>0</v>
          </cell>
          <cell r="K1190">
            <v>5</v>
          </cell>
          <cell r="L1190">
            <v>0</v>
          </cell>
          <cell r="M1190">
            <v>2</v>
          </cell>
          <cell r="N1190">
            <v>4</v>
          </cell>
          <cell r="O1190">
            <v>3</v>
          </cell>
          <cell r="P1190">
            <v>3</v>
          </cell>
          <cell r="Q1190">
            <v>0</v>
          </cell>
          <cell r="R1190">
            <v>1</v>
          </cell>
          <cell r="S1190">
            <v>0</v>
          </cell>
          <cell r="T1190">
            <v>0</v>
          </cell>
          <cell r="U1190">
            <v>1</v>
          </cell>
          <cell r="V1190">
            <v>0</v>
          </cell>
          <cell r="W1190">
            <v>0</v>
          </cell>
          <cell r="X1190">
            <v>0</v>
          </cell>
          <cell r="Y1190">
            <v>0</v>
          </cell>
          <cell r="Z1190">
            <v>0</v>
          </cell>
          <cell r="AA1190">
            <v>0</v>
          </cell>
          <cell r="AB1190">
            <v>0</v>
          </cell>
          <cell r="AC1190">
            <v>1</v>
          </cell>
          <cell r="AD1190">
            <v>0</v>
          </cell>
          <cell r="AE1190">
            <v>0</v>
          </cell>
          <cell r="AF1190">
            <v>0</v>
          </cell>
          <cell r="AG1190">
            <v>0</v>
          </cell>
          <cell r="AH1190">
            <v>0</v>
          </cell>
          <cell r="AI1190">
            <v>1</v>
          </cell>
          <cell r="AJ1190">
            <v>0</v>
          </cell>
          <cell r="AK1190">
            <v>0</v>
          </cell>
          <cell r="AL1190">
            <v>0</v>
          </cell>
          <cell r="AM1190">
            <v>0</v>
          </cell>
          <cell r="AN1190">
            <v>0</v>
          </cell>
          <cell r="AO1190">
            <v>0</v>
          </cell>
          <cell r="AP1190">
            <v>0</v>
          </cell>
          <cell r="AQ1190">
            <v>15</v>
          </cell>
          <cell r="AR1190">
            <v>128</v>
          </cell>
        </row>
        <row r="1191">
          <cell r="E1191">
            <v>8</v>
          </cell>
          <cell r="F1191">
            <v>3</v>
          </cell>
          <cell r="G1191">
            <v>0</v>
          </cell>
          <cell r="H1191">
            <v>0</v>
          </cell>
          <cell r="I1191">
            <v>0</v>
          </cell>
          <cell r="J1191">
            <v>0</v>
          </cell>
          <cell r="K1191">
            <v>0</v>
          </cell>
          <cell r="L1191">
            <v>0</v>
          </cell>
          <cell r="M1191">
            <v>0</v>
          </cell>
          <cell r="N1191">
            <v>0</v>
          </cell>
          <cell r="O1191">
            <v>0</v>
          </cell>
          <cell r="P1191">
            <v>0</v>
          </cell>
          <cell r="Q1191">
            <v>0</v>
          </cell>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P1191">
            <v>0</v>
          </cell>
          <cell r="AQ1191">
            <v>3</v>
          </cell>
          <cell r="AR1191">
            <v>14</v>
          </cell>
        </row>
        <row r="1192">
          <cell r="E1192">
            <v>9</v>
          </cell>
          <cell r="F1192">
            <v>1</v>
          </cell>
          <cell r="G1192">
            <v>0</v>
          </cell>
          <cell r="H1192">
            <v>0</v>
          </cell>
          <cell r="I1192">
            <v>0</v>
          </cell>
          <cell r="J1192">
            <v>0</v>
          </cell>
          <cell r="K1192">
            <v>0</v>
          </cell>
          <cell r="L1192">
            <v>2</v>
          </cell>
          <cell r="M1192">
            <v>0</v>
          </cell>
          <cell r="N1192">
            <v>0</v>
          </cell>
          <cell r="O1192">
            <v>0</v>
          </cell>
          <cell r="P1192">
            <v>0</v>
          </cell>
          <cell r="Q1192">
            <v>0</v>
          </cell>
          <cell r="R1192">
            <v>0</v>
          </cell>
          <cell r="S1192">
            <v>2</v>
          </cell>
          <cell r="T1192">
            <v>0</v>
          </cell>
          <cell r="U1192">
            <v>1</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P1192">
            <v>0</v>
          </cell>
          <cell r="AQ1192">
            <v>2</v>
          </cell>
          <cell r="AR1192">
            <v>17</v>
          </cell>
        </row>
        <row r="1193">
          <cell r="E1193">
            <v>29773</v>
          </cell>
          <cell r="F1193">
            <v>23137</v>
          </cell>
          <cell r="G1193">
            <v>19334</v>
          </cell>
          <cell r="H1193">
            <v>11861</v>
          </cell>
          <cell r="I1193">
            <v>6242</v>
          </cell>
          <cell r="J1193">
            <v>3826</v>
          </cell>
          <cell r="K1193">
            <v>10182</v>
          </cell>
          <cell r="L1193">
            <v>10582</v>
          </cell>
          <cell r="M1193">
            <v>8986</v>
          </cell>
          <cell r="N1193">
            <v>9508</v>
          </cell>
          <cell r="O1193">
            <v>9094</v>
          </cell>
          <cell r="P1193">
            <v>8942</v>
          </cell>
          <cell r="Q1193">
            <v>4660</v>
          </cell>
          <cell r="R1193">
            <v>6840</v>
          </cell>
          <cell r="S1193">
            <v>4733</v>
          </cell>
          <cell r="T1193">
            <v>3185</v>
          </cell>
          <cell r="U1193">
            <v>3241</v>
          </cell>
          <cell r="V1193">
            <v>1522</v>
          </cell>
          <cell r="W1193">
            <v>439</v>
          </cell>
          <cell r="X1193">
            <v>237</v>
          </cell>
          <cell r="Y1193">
            <v>0</v>
          </cell>
          <cell r="Z1193">
            <v>289</v>
          </cell>
          <cell r="AA1193">
            <v>11</v>
          </cell>
          <cell r="AB1193">
            <v>115</v>
          </cell>
          <cell r="AC1193">
            <v>790</v>
          </cell>
          <cell r="AD1193">
            <v>337</v>
          </cell>
          <cell r="AE1193">
            <v>219</v>
          </cell>
          <cell r="AF1193">
            <v>106</v>
          </cell>
          <cell r="AG1193">
            <v>5512</v>
          </cell>
          <cell r="AH1193">
            <v>3722</v>
          </cell>
          <cell r="AI1193">
            <v>2030</v>
          </cell>
          <cell r="AJ1193">
            <v>1247</v>
          </cell>
          <cell r="AK1193">
            <v>545</v>
          </cell>
          <cell r="AL1193">
            <v>68</v>
          </cell>
          <cell r="AM1193">
            <v>0</v>
          </cell>
          <cell r="AN1193">
            <v>0</v>
          </cell>
          <cell r="AO1193">
            <v>0</v>
          </cell>
          <cell r="AP1193">
            <v>0</v>
          </cell>
          <cell r="AQ1193">
            <v>8216</v>
          </cell>
          <cell r="AR1193">
            <v>199531</v>
          </cell>
        </row>
      </sheetData>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4.14."/>
      <sheetName val="Tabelle1"/>
    </sheetNames>
    <sheetDataSet>
      <sheetData sheetId="0"/>
      <sheetData sheetId="1">
        <row r="4">
          <cell r="F4">
            <v>418</v>
          </cell>
        </row>
        <row r="5">
          <cell r="F5">
            <v>222</v>
          </cell>
        </row>
        <row r="6">
          <cell r="F6">
            <v>215</v>
          </cell>
        </row>
        <row r="7">
          <cell r="F7">
            <v>174</v>
          </cell>
        </row>
        <row r="8">
          <cell r="F8">
            <v>20.709589041095889</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5_3"/>
      <sheetName val="Verrechnung"/>
      <sheetName val="dataZH"/>
      <sheetName val="dataNZH"/>
    </sheetNames>
    <sheetDataSet>
      <sheetData sheetId="0"/>
      <sheetData sheetId="1">
        <row r="2">
          <cell r="B2">
            <v>260</v>
          </cell>
          <cell r="C2">
            <v>291</v>
          </cell>
          <cell r="D2">
            <v>260</v>
          </cell>
          <cell r="E2">
            <v>111</v>
          </cell>
          <cell r="F2">
            <v>922</v>
          </cell>
        </row>
        <row r="3">
          <cell r="B3">
            <v>1744</v>
          </cell>
          <cell r="C3">
            <v>1492</v>
          </cell>
          <cell r="D3">
            <v>917</v>
          </cell>
          <cell r="E3">
            <v>586</v>
          </cell>
          <cell r="F3">
            <v>4739</v>
          </cell>
        </row>
        <row r="4">
          <cell r="B4">
            <v>2189</v>
          </cell>
          <cell r="C4">
            <v>1672</v>
          </cell>
          <cell r="D4">
            <v>1181</v>
          </cell>
          <cell r="E4">
            <v>690</v>
          </cell>
          <cell r="F4">
            <v>5732</v>
          </cell>
        </row>
        <row r="5">
          <cell r="B5">
            <v>465</v>
          </cell>
          <cell r="C5">
            <v>287</v>
          </cell>
          <cell r="D5">
            <v>251</v>
          </cell>
          <cell r="E5">
            <v>186</v>
          </cell>
          <cell r="F5">
            <v>1189</v>
          </cell>
        </row>
        <row r="6">
          <cell r="B6">
            <v>273</v>
          </cell>
          <cell r="C6">
            <v>159</v>
          </cell>
          <cell r="D6">
            <v>121</v>
          </cell>
          <cell r="E6">
            <v>88</v>
          </cell>
          <cell r="F6">
            <v>641</v>
          </cell>
        </row>
        <row r="9">
          <cell r="B9">
            <v>2367</v>
          </cell>
          <cell r="C9">
            <v>1926</v>
          </cell>
          <cell r="D9">
            <v>1272</v>
          </cell>
          <cell r="E9">
            <v>771</v>
          </cell>
          <cell r="F9">
            <v>6336</v>
          </cell>
        </row>
        <row r="10">
          <cell r="B10">
            <v>2564</v>
          </cell>
          <cell r="C10">
            <v>1975</v>
          </cell>
          <cell r="D10">
            <v>1458</v>
          </cell>
          <cell r="E10">
            <v>890</v>
          </cell>
          <cell r="F10">
            <v>6887</v>
          </cell>
        </row>
        <row r="11">
          <cell r="B11">
            <v>4931</v>
          </cell>
          <cell r="C11">
            <v>3901</v>
          </cell>
          <cell r="D11">
            <v>2730</v>
          </cell>
          <cell r="E11">
            <v>1661</v>
          </cell>
          <cell r="F11">
            <v>13223</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Y_3_2"/>
      <sheetName val="2015"/>
      <sheetName val="2014"/>
      <sheetName val="2013"/>
      <sheetName val="2012"/>
    </sheetNames>
    <sheetDataSet>
      <sheetData sheetId="0"/>
      <sheetData sheetId="1">
        <row r="8">
          <cell r="F8">
            <v>194605.16200000001</v>
          </cell>
        </row>
        <row r="10">
          <cell r="F10">
            <v>95756.025999999998</v>
          </cell>
        </row>
        <row r="11">
          <cell r="F11">
            <v>84419.288</v>
          </cell>
        </row>
        <row r="12">
          <cell r="F12">
            <v>57037.976000000002</v>
          </cell>
        </row>
        <row r="16">
          <cell r="F16">
            <v>45784.858999999997</v>
          </cell>
        </row>
        <row r="17">
          <cell r="F17">
            <v>5360.6809999999996</v>
          </cell>
        </row>
        <row r="20">
          <cell r="F20">
            <v>17655.048999999999</v>
          </cell>
        </row>
        <row r="21">
          <cell r="F21">
            <v>2796.4630000000002</v>
          </cell>
        </row>
        <row r="25">
          <cell r="F25">
            <v>22788.348999999998</v>
          </cell>
        </row>
        <row r="29">
          <cell r="F29">
            <v>60340.633000000002</v>
          </cell>
        </row>
        <row r="30">
          <cell r="F30">
            <v>13135.444</v>
          </cell>
        </row>
        <row r="31">
          <cell r="F31">
            <v>12810.063</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Y_4_7"/>
      <sheetName val="datZH"/>
      <sheetName val="dataNZH"/>
    </sheetNames>
    <sheetDataSet>
      <sheetData sheetId="0"/>
      <sheetData sheetId="1">
        <row r="6">
          <cell r="C6">
            <v>151357.00000000032</v>
          </cell>
          <cell r="D6">
            <v>136853.00000000006</v>
          </cell>
          <cell r="E6">
            <v>142796.00000000096</v>
          </cell>
        </row>
        <row r="7">
          <cell r="C7">
            <v>78623.000000000044</v>
          </cell>
          <cell r="D7">
            <v>82389</v>
          </cell>
          <cell r="E7">
            <v>83077.999999999971</v>
          </cell>
        </row>
        <row r="8">
          <cell r="C8">
            <v>79385.000000000044</v>
          </cell>
          <cell r="D8">
            <v>78687.000000000029</v>
          </cell>
          <cell r="E8">
            <v>78186.000000000015</v>
          </cell>
        </row>
        <row r="9">
          <cell r="C9">
            <v>58083.000000000015</v>
          </cell>
          <cell r="D9">
            <v>61984.999999999971</v>
          </cell>
          <cell r="E9">
            <v>58619.000000000044</v>
          </cell>
        </row>
        <row r="10">
          <cell r="C10">
            <v>7682.0000000000009</v>
          </cell>
          <cell r="D10">
            <v>7536.9999999999973</v>
          </cell>
          <cell r="E10">
            <v>7655.0000000000009</v>
          </cell>
        </row>
        <row r="13">
          <cell r="C13">
            <v>12722</v>
          </cell>
          <cell r="D13">
            <v>12789.999999999998</v>
          </cell>
          <cell r="E13">
            <v>13708</v>
          </cell>
        </row>
        <row r="14">
          <cell r="C14">
            <v>5056</v>
          </cell>
          <cell r="D14">
            <v>4959.0000000000009</v>
          </cell>
          <cell r="E14">
            <v>5747.0000000000009</v>
          </cell>
        </row>
        <row r="15">
          <cell r="C15">
            <v>4521</v>
          </cell>
          <cell r="D15">
            <v>4692</v>
          </cell>
          <cell r="E15">
            <v>4692.9999999999991</v>
          </cell>
        </row>
        <row r="16">
          <cell r="C16">
            <v>2189</v>
          </cell>
          <cell r="D16">
            <v>2100</v>
          </cell>
          <cell r="E16">
            <v>2188.0000000000005</v>
          </cell>
        </row>
        <row r="19">
          <cell r="C19">
            <v>30928.999999999978</v>
          </cell>
          <cell r="D19">
            <v>33896.999999999993</v>
          </cell>
          <cell r="E19">
            <v>33920.000000000022</v>
          </cell>
        </row>
        <row r="20">
          <cell r="C20">
            <v>3411</v>
          </cell>
          <cell r="D20">
            <v>3875.9999999999995</v>
          </cell>
          <cell r="E20">
            <v>3528.9999999999991</v>
          </cell>
        </row>
        <row r="21">
          <cell r="C21">
            <v>3156.9999999999991</v>
          </cell>
          <cell r="D21">
            <v>3433.0000000000005</v>
          </cell>
          <cell r="E21">
            <v>4054</v>
          </cell>
        </row>
        <row r="22">
          <cell r="C22">
            <v>37496.999999999978</v>
          </cell>
          <cell r="D22">
            <v>41205.999999999993</v>
          </cell>
          <cell r="E22">
            <v>41503.000000000022</v>
          </cell>
        </row>
        <row r="23">
          <cell r="C23"/>
          <cell r="D23"/>
          <cell r="E23"/>
        </row>
        <row r="24">
          <cell r="C24">
            <v>23976.999999999996</v>
          </cell>
          <cell r="D24">
            <v>23064.999999999985</v>
          </cell>
          <cell r="E24">
            <v>24002.000000000004</v>
          </cell>
        </row>
      </sheetData>
      <sheetData sheetId="2">
        <row r="5">
          <cell r="C5">
            <v>62192.703243658929</v>
          </cell>
          <cell r="D5">
            <v>64259.940315787062</v>
          </cell>
        </row>
        <row r="6">
          <cell r="C6">
            <v>21436.742671009782</v>
          </cell>
          <cell r="D6">
            <v>21585.638461538467</v>
          </cell>
        </row>
        <row r="7">
          <cell r="C7">
            <v>20888.100430710008</v>
          </cell>
          <cell r="D7">
            <v>24607.694154161029</v>
          </cell>
        </row>
        <row r="8">
          <cell r="C8">
            <v>12149.999999999995</v>
          </cell>
          <cell r="D8">
            <v>12352.999999999996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y_4_8"/>
      <sheetName val="dataZH"/>
      <sheetName val="dataNZH"/>
    </sheetNames>
    <sheetDataSet>
      <sheetData sheetId="0"/>
      <sheetData sheetId="1">
        <row r="6">
          <cell r="E6">
            <v>10653.999999999991</v>
          </cell>
          <cell r="F6">
            <v>22777.000000000015</v>
          </cell>
          <cell r="G6">
            <v>8432.0000000000091</v>
          </cell>
          <cell r="H6">
            <v>36959.999999999978</v>
          </cell>
          <cell r="I6">
            <v>39838.000000000036</v>
          </cell>
          <cell r="J6">
            <v>11631.999999999989</v>
          </cell>
          <cell r="K6">
            <v>441.00000000000006</v>
          </cell>
          <cell r="L6">
            <v>9891.0000000000036</v>
          </cell>
          <cell r="M6">
            <v>314</v>
          </cell>
          <cell r="N6">
            <v>456</v>
          </cell>
          <cell r="O6">
            <v>1400.9999999999998</v>
          </cell>
        </row>
        <row r="7">
          <cell r="E7">
            <v>7643.0000000000009</v>
          </cell>
          <cell r="F7">
            <v>4739</v>
          </cell>
          <cell r="G7">
            <v>2752.9999999999991</v>
          </cell>
          <cell r="H7">
            <v>16256.999999999993</v>
          </cell>
          <cell r="I7">
            <v>29535.000000000018</v>
          </cell>
          <cell r="J7">
            <v>13867.999999999996</v>
          </cell>
          <cell r="K7">
            <v>126.00000000000001</v>
          </cell>
          <cell r="L7">
            <v>5733.0000000000018</v>
          </cell>
          <cell r="M7">
            <v>461</v>
          </cell>
          <cell r="N7">
            <v>228</v>
          </cell>
          <cell r="O7">
            <v>1735.0000000000002</v>
          </cell>
        </row>
        <row r="8">
          <cell r="E8">
            <v>5796.9999999999991</v>
          </cell>
          <cell r="F8">
            <v>5334.9999999999982</v>
          </cell>
          <cell r="G8">
            <v>4113.9999999999991</v>
          </cell>
          <cell r="H8">
            <v>8045.0000000000027</v>
          </cell>
          <cell r="I8">
            <v>41860.999999999993</v>
          </cell>
          <cell r="J8">
            <v>6020.9999999999991</v>
          </cell>
          <cell r="K8">
            <v>68</v>
          </cell>
          <cell r="L8">
            <v>5848.0000000000009</v>
          </cell>
          <cell r="M8">
            <v>103</v>
          </cell>
          <cell r="N8">
            <v>254</v>
          </cell>
          <cell r="O8">
            <v>740</v>
          </cell>
        </row>
        <row r="9">
          <cell r="E9">
            <v>5224.0000000000018</v>
          </cell>
          <cell r="F9">
            <v>3001.9999999999995</v>
          </cell>
          <cell r="G9">
            <v>2286.0000000000005</v>
          </cell>
          <cell r="H9">
            <v>8967.0000000000036</v>
          </cell>
          <cell r="I9">
            <v>26628.000000000022</v>
          </cell>
          <cell r="J9">
            <v>8657.9999999999945</v>
          </cell>
          <cell r="K9">
            <v>1502</v>
          </cell>
          <cell r="L9">
            <v>2064</v>
          </cell>
          <cell r="M9">
            <v>35</v>
          </cell>
          <cell r="N9">
            <v>71</v>
          </cell>
          <cell r="O9">
            <v>182</v>
          </cell>
        </row>
        <row r="10">
          <cell r="E10"/>
          <cell r="F10">
            <v>746.00000000000011</v>
          </cell>
          <cell r="G10">
            <v>431</v>
          </cell>
          <cell r="H10">
            <v>490</v>
          </cell>
          <cell r="I10">
            <v>3181.0000000000009</v>
          </cell>
          <cell r="J10">
            <v>1557</v>
          </cell>
          <cell r="K10">
            <v>466</v>
          </cell>
          <cell r="L10">
            <v>618</v>
          </cell>
          <cell r="M10"/>
          <cell r="N10">
            <v>166</v>
          </cell>
          <cell r="O10"/>
        </row>
        <row r="13">
          <cell r="E13"/>
          <cell r="F13"/>
          <cell r="G13"/>
          <cell r="H13">
            <v>455</v>
          </cell>
          <cell r="I13">
            <v>3178</v>
          </cell>
          <cell r="J13">
            <v>3134</v>
          </cell>
          <cell r="K13">
            <v>284</v>
          </cell>
          <cell r="L13">
            <v>435</v>
          </cell>
          <cell r="M13"/>
          <cell r="N13">
            <v>602</v>
          </cell>
          <cell r="O13">
            <v>5619.9999999999991</v>
          </cell>
        </row>
        <row r="14">
          <cell r="E14"/>
          <cell r="F14"/>
          <cell r="G14">
            <v>451</v>
          </cell>
          <cell r="H14"/>
          <cell r="I14">
            <v>1339</v>
          </cell>
          <cell r="J14">
            <v>640</v>
          </cell>
          <cell r="K14">
            <v>269</v>
          </cell>
          <cell r="L14">
            <v>1574</v>
          </cell>
          <cell r="M14"/>
          <cell r="N14">
            <v>348</v>
          </cell>
          <cell r="O14">
            <v>1126</v>
          </cell>
        </row>
        <row r="15">
          <cell r="E15"/>
          <cell r="F15"/>
          <cell r="G15"/>
          <cell r="H15"/>
          <cell r="I15">
            <v>1048</v>
          </cell>
          <cell r="J15">
            <v>995</v>
          </cell>
          <cell r="K15">
            <v>2524</v>
          </cell>
          <cell r="L15"/>
          <cell r="M15"/>
          <cell r="N15">
            <v>91</v>
          </cell>
          <cell r="O15">
            <v>35</v>
          </cell>
        </row>
        <row r="16">
          <cell r="E16"/>
          <cell r="F16"/>
          <cell r="G16"/>
          <cell r="H16">
            <v>166</v>
          </cell>
          <cell r="I16">
            <v>119</v>
          </cell>
          <cell r="J16">
            <v>323</v>
          </cell>
          <cell r="K16">
            <v>934</v>
          </cell>
          <cell r="L16"/>
          <cell r="M16"/>
          <cell r="N16">
            <v>117</v>
          </cell>
          <cell r="O16">
            <v>529</v>
          </cell>
        </row>
        <row r="19">
          <cell r="E19">
            <v>51</v>
          </cell>
          <cell r="F19">
            <v>32439.999999999985</v>
          </cell>
          <cell r="G19">
            <v>1097</v>
          </cell>
          <cell r="H19"/>
          <cell r="I19">
            <v>58</v>
          </cell>
          <cell r="J19"/>
          <cell r="K19"/>
          <cell r="L19">
            <v>274</v>
          </cell>
          <cell r="M19"/>
          <cell r="N19"/>
          <cell r="O19"/>
        </row>
        <row r="20">
          <cell r="E20"/>
          <cell r="F20">
            <v>25</v>
          </cell>
          <cell r="G20">
            <v>3504.0000000000005</v>
          </cell>
          <cell r="H20"/>
          <cell r="I20"/>
          <cell r="J20"/>
          <cell r="K20"/>
          <cell r="L20"/>
          <cell r="M20"/>
          <cell r="N20"/>
          <cell r="O20"/>
        </row>
        <row r="21">
          <cell r="E21"/>
          <cell r="F21"/>
          <cell r="G21"/>
          <cell r="H21"/>
          <cell r="I21"/>
          <cell r="J21"/>
          <cell r="K21">
            <v>4054</v>
          </cell>
          <cell r="L21"/>
          <cell r="M21"/>
          <cell r="N21"/>
          <cell r="O21"/>
        </row>
        <row r="24">
          <cell r="E24">
            <v>61</v>
          </cell>
          <cell r="F24">
            <v>30</v>
          </cell>
          <cell r="G24">
            <v>94</v>
          </cell>
          <cell r="H24">
            <v>343</v>
          </cell>
          <cell r="I24">
            <v>19302.999999999989</v>
          </cell>
          <cell r="J24">
            <v>3634.0000000000009</v>
          </cell>
          <cell r="K24">
            <v>77</v>
          </cell>
          <cell r="L24">
            <v>446</v>
          </cell>
          <cell r="M24"/>
          <cell r="N24"/>
          <cell r="O24">
            <v>14</v>
          </cell>
        </row>
      </sheetData>
      <sheetData sheetId="2">
        <row r="5">
          <cell r="C5">
            <v>254.41666666666666</v>
          </cell>
          <cell r="D5">
            <v>1655.7492102257536</v>
          </cell>
          <cell r="E5">
            <v>1390.9419114219113</v>
          </cell>
          <cell r="F5">
            <v>3830.3038213606178</v>
          </cell>
          <cell r="G5">
            <v>31460.171898416782</v>
          </cell>
          <cell r="H5">
            <v>17182.089685412146</v>
          </cell>
          <cell r="I5">
            <v>1620.2460059941657</v>
          </cell>
          <cell r="J5">
            <v>3571.5280514781934</v>
          </cell>
          <cell r="K5">
            <v>48</v>
          </cell>
          <cell r="L5">
            <v>205</v>
          </cell>
          <cell r="M5">
            <v>2976.4930648108702</v>
          </cell>
          <cell r="O5">
            <v>65</v>
          </cell>
        </row>
        <row r="6">
          <cell r="C6">
            <v>480</v>
          </cell>
          <cell r="D6">
            <v>1803</v>
          </cell>
          <cell r="E6">
            <v>1154</v>
          </cell>
          <cell r="F6">
            <v>5959.6384615384595</v>
          </cell>
          <cell r="G6">
            <v>5384.9999999999982</v>
          </cell>
          <cell r="H6">
            <v>2165.9999999999995</v>
          </cell>
          <cell r="I6">
            <v>52</v>
          </cell>
          <cell r="J6">
            <v>2115</v>
          </cell>
          <cell r="K6">
            <v>45</v>
          </cell>
          <cell r="L6" t="str">
            <v>.</v>
          </cell>
          <cell r="M6">
            <v>105</v>
          </cell>
          <cell r="O6">
            <v>2321.0000000000005</v>
          </cell>
        </row>
        <row r="7">
          <cell r="C7">
            <v>128</v>
          </cell>
          <cell r="D7">
            <v>39</v>
          </cell>
          <cell r="E7">
            <v>91</v>
          </cell>
          <cell r="F7">
            <v>2239.1309523809527</v>
          </cell>
          <cell r="G7">
            <v>14813.78892750579</v>
          </cell>
          <cell r="H7">
            <v>1709.7927927927926</v>
          </cell>
          <cell r="I7">
            <v>374</v>
          </cell>
          <cell r="J7">
            <v>2698.9814814814818</v>
          </cell>
          <cell r="L7">
            <v>4</v>
          </cell>
          <cell r="M7">
            <v>183</v>
          </cell>
          <cell r="O7">
            <v>2327.0000000000005</v>
          </cell>
        </row>
        <row r="8">
          <cell r="C8" t="str">
            <v>.</v>
          </cell>
          <cell r="E8">
            <v>138</v>
          </cell>
          <cell r="F8">
            <v>222</v>
          </cell>
          <cell r="G8">
            <v>1563.9999999999998</v>
          </cell>
          <cell r="H8">
            <v>1627</v>
          </cell>
          <cell r="I8">
            <v>548</v>
          </cell>
          <cell r="J8">
            <v>317</v>
          </cell>
          <cell r="K8">
            <v>32</v>
          </cell>
          <cell r="L8">
            <v>313</v>
          </cell>
          <cell r="M8">
            <v>5164.9999999999991</v>
          </cell>
          <cell r="O8">
            <v>2427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y_4_9"/>
      <sheetName val="dataZH"/>
      <sheetName val="dataNZH"/>
    </sheetNames>
    <sheetDataSet>
      <sheetData sheetId="0"/>
      <sheetData sheetId="1">
        <row r="6">
          <cell r="E6">
            <v>4139.9999999999982</v>
          </cell>
          <cell r="F6">
            <v>51790.999999999985</v>
          </cell>
          <cell r="G6">
            <v>62745.000000000036</v>
          </cell>
          <cell r="H6">
            <v>15390.000000000004</v>
          </cell>
          <cell r="I6">
            <v>8729.9999999999982</v>
          </cell>
        </row>
        <row r="7">
          <cell r="E7">
            <v>8351.9999999999982</v>
          </cell>
          <cell r="F7">
            <v>24710</v>
          </cell>
          <cell r="G7">
            <v>31064.000000000029</v>
          </cell>
          <cell r="H7">
            <v>11844</v>
          </cell>
          <cell r="I7">
            <v>7108.0000000000055</v>
          </cell>
        </row>
        <row r="8">
          <cell r="E8">
            <v>3446</v>
          </cell>
          <cell r="F8">
            <v>23146.999999999985</v>
          </cell>
          <cell r="G8">
            <v>36438.999999999971</v>
          </cell>
          <cell r="H8">
            <v>10607.999999999989</v>
          </cell>
          <cell r="I8">
            <v>4546.0000000000027</v>
          </cell>
        </row>
        <row r="9">
          <cell r="E9">
            <v>1620</v>
          </cell>
          <cell r="F9">
            <v>17733</v>
          </cell>
          <cell r="G9">
            <v>26817.999999999985</v>
          </cell>
          <cell r="H9">
            <v>8644.0000000000018</v>
          </cell>
          <cell r="I9">
            <v>3803.9999999999995</v>
          </cell>
        </row>
        <row r="10">
          <cell r="E10">
            <v>12</v>
          </cell>
          <cell r="F10">
            <v>4535</v>
          </cell>
          <cell r="G10">
            <v>2969.0000000000009</v>
          </cell>
          <cell r="H10">
            <v>136</v>
          </cell>
          <cell r="I10">
            <v>3</v>
          </cell>
        </row>
        <row r="13">
          <cell r="E13">
            <v>13707.999999999991</v>
          </cell>
          <cell r="F13"/>
          <cell r="G13"/>
          <cell r="H13"/>
          <cell r="I13"/>
        </row>
        <row r="14">
          <cell r="E14">
            <v>5747.0000000000009</v>
          </cell>
          <cell r="F14"/>
          <cell r="G14"/>
          <cell r="H14"/>
          <cell r="I14"/>
        </row>
        <row r="15">
          <cell r="E15">
            <v>4692.9999999999991</v>
          </cell>
          <cell r="F15"/>
          <cell r="G15"/>
          <cell r="H15"/>
          <cell r="I15"/>
        </row>
        <row r="16">
          <cell r="E16">
            <v>2187.9999999999995</v>
          </cell>
          <cell r="F16"/>
          <cell r="G16"/>
          <cell r="H16"/>
          <cell r="I16"/>
        </row>
        <row r="19">
          <cell r="E19"/>
          <cell r="F19">
            <v>10359.000000000005</v>
          </cell>
          <cell r="G19">
            <v>22696.000000000015</v>
          </cell>
          <cell r="H19">
            <v>865</v>
          </cell>
          <cell r="I19"/>
        </row>
        <row r="20">
          <cell r="E20">
            <v>44</v>
          </cell>
          <cell r="F20">
            <v>2439</v>
          </cell>
          <cell r="G20">
            <v>1046.0000000000002</v>
          </cell>
          <cell r="H20"/>
          <cell r="I20"/>
        </row>
        <row r="21">
          <cell r="E21">
            <v>1177</v>
          </cell>
          <cell r="F21">
            <v>2539</v>
          </cell>
          <cell r="G21">
            <v>338</v>
          </cell>
          <cell r="H21"/>
          <cell r="I21"/>
        </row>
        <row r="24">
          <cell r="E24">
            <v>5</v>
          </cell>
          <cell r="F24">
            <v>3604.0000000000014</v>
          </cell>
          <cell r="G24">
            <v>16580</v>
          </cell>
          <cell r="H24">
            <v>3599.9999999999986</v>
          </cell>
          <cell r="I24">
            <v>213</v>
          </cell>
        </row>
      </sheetData>
      <sheetData sheetId="2">
        <row r="5">
          <cell r="C5">
            <v>13756.671555328907</v>
          </cell>
          <cell r="D5">
            <v>0.21407849879296006</v>
          </cell>
          <cell r="E5">
            <v>22814.169575137792</v>
          </cell>
          <cell r="F5">
            <v>0.35502942366619222</v>
          </cell>
          <cell r="G5">
            <v>23441.394723588193</v>
          </cell>
          <cell r="H5">
            <v>0.36479017267044095</v>
          </cell>
          <cell r="I5">
            <v>3526.7044617321744</v>
          </cell>
          <cell r="J5">
            <v>5.4881850876318833E-2</v>
          </cell>
          <cell r="K5">
            <v>720.99999999999989</v>
          </cell>
          <cell r="L5">
            <v>1.1220053994087952E-2</v>
          </cell>
        </row>
        <row r="6">
          <cell r="C6">
            <v>517.00000000000011</v>
          </cell>
          <cell r="D6">
            <v>2.3951109943826612E-2</v>
          </cell>
          <cell r="E6">
            <v>7804.6384615384613</v>
          </cell>
          <cell r="F6">
            <v>0.36156625505633544</v>
          </cell>
          <cell r="G6">
            <v>10652.000000000004</v>
          </cell>
          <cell r="H6">
            <v>0.49347625362019554</v>
          </cell>
          <cell r="I6">
            <v>1933.0000000000007</v>
          </cell>
          <cell r="J6">
            <v>8.9550281472759855E-2</v>
          </cell>
          <cell r="K6">
            <v>679</v>
          </cell>
          <cell r="L6">
            <v>3.1456099906882522E-2</v>
          </cell>
        </row>
        <row r="7">
          <cell r="C7">
            <v>1705.5555555555561</v>
          </cell>
          <cell r="D7">
            <v>6.9309848572998295E-2</v>
          </cell>
          <cell r="E7">
            <v>9225.9394366806064</v>
          </cell>
          <cell r="F7">
            <v>0.37492092428012197</v>
          </cell>
          <cell r="G7">
            <v>10481.11116192486</v>
          </cell>
          <cell r="H7">
            <v>0.42592821156924854</v>
          </cell>
          <cell r="I7">
            <v>2726.0879999999997</v>
          </cell>
          <cell r="J7">
            <v>0.11078193604495173</v>
          </cell>
          <cell r="K7">
            <v>468.99999999999989</v>
          </cell>
          <cell r="L7">
            <v>1.9059079532679192E-2</v>
          </cell>
        </row>
        <row r="8">
          <cell r="C8">
            <v>12352.999999999996</v>
          </cell>
          <cell r="D8">
            <v>1</v>
          </cell>
          <cell r="F8">
            <v>0</v>
          </cell>
          <cell r="H8">
            <v>0</v>
          </cell>
          <cell r="J8">
            <v>0</v>
          </cell>
          <cell r="L8">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y_4_10"/>
      <sheetName val="dataZH"/>
      <sheetName val="dataNZH"/>
    </sheetNames>
    <sheetDataSet>
      <sheetData sheetId="0"/>
      <sheetData sheetId="1">
        <row r="6">
          <cell r="E6">
            <v>99012.000000000146</v>
          </cell>
          <cell r="F6">
            <v>19282.999999999993</v>
          </cell>
          <cell r="G6">
            <v>12142.000000000013</v>
          </cell>
          <cell r="H6">
            <v>8912.0000000000018</v>
          </cell>
          <cell r="I6">
            <v>3062</v>
          </cell>
          <cell r="J6">
            <v>385</v>
          </cell>
          <cell r="K6">
            <v>142796.00000000096</v>
          </cell>
        </row>
        <row r="7">
          <cell r="E7">
            <v>5939.9999999999955</v>
          </cell>
          <cell r="F7">
            <v>67370</v>
          </cell>
          <cell r="G7">
            <v>5069.9999999999991</v>
          </cell>
          <cell r="H7">
            <v>1559</v>
          </cell>
          <cell r="I7">
            <v>3047.9999999999995</v>
          </cell>
          <cell r="J7">
            <v>91</v>
          </cell>
          <cell r="K7">
            <v>83078.000000000058</v>
          </cell>
        </row>
        <row r="8">
          <cell r="E8">
            <v>11765.999999999998</v>
          </cell>
          <cell r="F8">
            <v>7932.0000000000018</v>
          </cell>
          <cell r="G8">
            <v>49848.999999999956</v>
          </cell>
          <cell r="H8">
            <v>2159.0000000000005</v>
          </cell>
          <cell r="I8">
            <v>5780.9999999999964</v>
          </cell>
          <cell r="J8">
            <v>698.99999999999989</v>
          </cell>
          <cell r="K8">
            <v>78186.000000000116</v>
          </cell>
        </row>
        <row r="9">
          <cell r="E9">
            <v>15877.000000000002</v>
          </cell>
          <cell r="F9">
            <v>5781</v>
          </cell>
          <cell r="G9">
            <v>4426.0000000000018</v>
          </cell>
          <cell r="H9">
            <v>24527.000000000011</v>
          </cell>
          <cell r="I9">
            <v>7444.0000000000018</v>
          </cell>
          <cell r="J9">
            <v>564</v>
          </cell>
          <cell r="K9">
            <v>58619.000000000022</v>
          </cell>
        </row>
        <row r="10">
          <cell r="E10">
            <v>1054.0000000000002</v>
          </cell>
          <cell r="F10">
            <v>508</v>
          </cell>
          <cell r="G10">
            <v>228.00000000000003</v>
          </cell>
          <cell r="H10">
            <v>4167</v>
          </cell>
          <cell r="I10">
            <v>1698.0000000000002</v>
          </cell>
          <cell r="J10"/>
          <cell r="K10">
            <v>7655.0000000000009</v>
          </cell>
        </row>
        <row r="13">
          <cell r="E13">
            <v>3722.9999999999995</v>
          </cell>
          <cell r="F13">
            <v>3429.0000000000005</v>
          </cell>
          <cell r="G13">
            <v>3337</v>
          </cell>
          <cell r="H13">
            <v>2836.0000000000005</v>
          </cell>
          <cell r="I13">
            <v>213</v>
          </cell>
          <cell r="J13">
            <v>170</v>
          </cell>
          <cell r="K13">
            <v>13707.999999999991</v>
          </cell>
        </row>
        <row r="14">
          <cell r="E14">
            <v>808.00000000000011</v>
          </cell>
          <cell r="F14">
            <v>449.00000000000006</v>
          </cell>
          <cell r="G14">
            <v>961</v>
          </cell>
          <cell r="H14">
            <v>241</v>
          </cell>
          <cell r="I14">
            <v>3288</v>
          </cell>
          <cell r="J14"/>
          <cell r="K14">
            <v>5747.0000000000009</v>
          </cell>
        </row>
        <row r="15">
          <cell r="E15">
            <v>1576.0000000000002</v>
          </cell>
          <cell r="F15">
            <v>898</v>
          </cell>
          <cell r="G15">
            <v>694</v>
          </cell>
          <cell r="H15">
            <v>434.00000000000006</v>
          </cell>
          <cell r="I15">
            <v>1091</v>
          </cell>
          <cell r="J15"/>
          <cell r="K15">
            <v>4692.9999999999991</v>
          </cell>
        </row>
        <row r="16">
          <cell r="E16">
            <v>33</v>
          </cell>
          <cell r="F16">
            <v>1746.9999999999998</v>
          </cell>
          <cell r="G16">
            <v>99</v>
          </cell>
          <cell r="H16">
            <v>116</v>
          </cell>
          <cell r="I16">
            <v>193</v>
          </cell>
          <cell r="J16"/>
          <cell r="K16">
            <v>2187.9999999999995</v>
          </cell>
        </row>
        <row r="19">
          <cell r="E19">
            <v>9005.0000000000018</v>
          </cell>
          <cell r="F19">
            <v>7832.9999999999973</v>
          </cell>
          <cell r="G19">
            <v>3782</v>
          </cell>
          <cell r="H19">
            <v>1728.9999999999998</v>
          </cell>
          <cell r="I19">
            <v>11567.999999999996</v>
          </cell>
          <cell r="J19">
            <v>3</v>
          </cell>
          <cell r="K19">
            <v>33919.999999999993</v>
          </cell>
        </row>
        <row r="20">
          <cell r="E20">
            <v>1669.0000000000005</v>
          </cell>
          <cell r="F20">
            <v>969</v>
          </cell>
          <cell r="G20">
            <v>243</v>
          </cell>
          <cell r="H20">
            <v>449</v>
          </cell>
          <cell r="I20">
            <v>199</v>
          </cell>
          <cell r="J20"/>
          <cell r="K20">
            <v>3529</v>
          </cell>
        </row>
        <row r="21">
          <cell r="E21">
            <v>595</v>
          </cell>
          <cell r="F21">
            <v>361</v>
          </cell>
          <cell r="G21">
            <v>459.99999999999994</v>
          </cell>
          <cell r="H21">
            <v>444</v>
          </cell>
          <cell r="I21">
            <v>2194.0000000000005</v>
          </cell>
          <cell r="J21"/>
          <cell r="K21">
            <v>4054.0000000000014</v>
          </cell>
        </row>
        <row r="24">
          <cell r="E24">
            <v>4610.9999999999982</v>
          </cell>
          <cell r="F24">
            <v>3680.0000000000005</v>
          </cell>
          <cell r="G24">
            <v>2681.0000000000009</v>
          </cell>
          <cell r="H24">
            <v>1385.9999999999998</v>
          </cell>
          <cell r="I24">
            <v>10568.999999999993</v>
          </cell>
          <cell r="J24">
            <v>1074.9999999999998</v>
          </cell>
          <cell r="K24">
            <v>24002.000000000007</v>
          </cell>
        </row>
      </sheetData>
      <sheetData sheetId="2">
        <row r="5">
          <cell r="C5">
            <v>2391.3924172550892</v>
          </cell>
          <cell r="D5">
            <v>4141.4400503347788</v>
          </cell>
          <cell r="E5">
            <v>3246.9267940175478</v>
          </cell>
          <cell r="F5">
            <v>854.0495324890519</v>
          </cell>
          <cell r="G5">
            <v>52823.464855023856</v>
          </cell>
          <cell r="H5">
            <v>802.66666666666663</v>
          </cell>
          <cell r="I5"/>
        </row>
        <row r="6">
          <cell r="C6">
            <v>669</v>
          </cell>
          <cell r="D6">
            <v>1328.6384615384613</v>
          </cell>
          <cell r="E6">
            <v>87</v>
          </cell>
          <cell r="F6">
            <v>122.99999999999999</v>
          </cell>
          <cell r="G6">
            <v>19178.000000000007</v>
          </cell>
          <cell r="H6">
            <v>200.00000000000006</v>
          </cell>
        </row>
        <row r="7">
          <cell r="C7">
            <v>2370.377049180328</v>
          </cell>
          <cell r="D7">
            <v>1160.0000000000002</v>
          </cell>
          <cell r="E7">
            <v>441.7927927927928</v>
          </cell>
          <cell r="F7">
            <v>825.00000000000011</v>
          </cell>
          <cell r="G7">
            <v>19650.524312187918</v>
          </cell>
          <cell r="H7">
            <v>160</v>
          </cell>
        </row>
        <row r="8">
          <cell r="C8">
            <v>432.99999999999994</v>
          </cell>
          <cell r="D8">
            <v>843.99999999999989</v>
          </cell>
          <cell r="E8">
            <v>256</v>
          </cell>
          <cell r="F8">
            <v>580</v>
          </cell>
          <cell r="G8">
            <v>10240.000000000002</v>
          </cell>
          <cell r="H8"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y_4_11"/>
      <sheetName val="Berechnung gew. MiWe"/>
      <sheetName val="dataZH"/>
      <sheetName val="dataNZH"/>
    </sheetNames>
    <sheetDataSet>
      <sheetData sheetId="0"/>
      <sheetData sheetId="1">
        <row r="68">
          <cell r="C68">
            <v>34.471267383888758</v>
          </cell>
          <cell r="D68">
            <v>33.987539743920266</v>
          </cell>
          <cell r="E68">
            <v>31.819323509711971</v>
          </cell>
        </row>
        <row r="74">
          <cell r="C74">
            <v>90.029411764705884</v>
          </cell>
          <cell r="E74">
            <v>86.631578947368425</v>
          </cell>
        </row>
        <row r="79">
          <cell r="D79">
            <v>61.593423019431974</v>
          </cell>
          <cell r="E79">
            <v>62.504518072289187</v>
          </cell>
        </row>
        <row r="83">
          <cell r="C83">
            <v>37.400436272982255</v>
          </cell>
          <cell r="D83">
            <v>37.090289477714819</v>
          </cell>
          <cell r="E83">
            <v>35.205237242614125</v>
          </cell>
        </row>
      </sheetData>
      <sheetData sheetId="2">
        <row r="6">
          <cell r="C6">
            <v>36.500226654578455</v>
          </cell>
          <cell r="D6">
            <v>33.720422535211313</v>
          </cell>
          <cell r="E6">
            <v>34.741025062090799</v>
          </cell>
        </row>
        <row r="7">
          <cell r="C7">
            <v>31.155078125000006</v>
          </cell>
          <cell r="D7">
            <v>29.714541547277946</v>
          </cell>
          <cell r="E7">
            <v>28.363513055272975</v>
          </cell>
        </row>
        <row r="8">
          <cell r="C8">
            <v>33.97282377919322</v>
          </cell>
          <cell r="D8">
            <v>33.33697938578041</v>
          </cell>
          <cell r="E8">
            <v>34.334205933682377</v>
          </cell>
        </row>
        <row r="9">
          <cell r="C9">
            <v>30.847987288135609</v>
          </cell>
          <cell r="D9">
            <v>32.20103092783507</v>
          </cell>
          <cell r="E9">
            <v>29.459203980099495</v>
          </cell>
        </row>
        <row r="10">
          <cell r="C10">
            <v>35.417431192660558</v>
          </cell>
          <cell r="D10">
            <v>36.965853658536567</v>
          </cell>
          <cell r="E10">
            <v>36.000000000000007</v>
          </cell>
        </row>
        <row r="13">
          <cell r="C13">
            <v>84.813333333333361</v>
          </cell>
          <cell r="D13">
            <v>81.082278481012636</v>
          </cell>
          <cell r="E13">
            <v>79.884393063583843</v>
          </cell>
        </row>
        <row r="14">
          <cell r="C14">
            <v>127.68292682926828</v>
          </cell>
          <cell r="D14">
            <v>123.86046511627907</v>
          </cell>
          <cell r="E14">
            <v>114.77551020408163</v>
          </cell>
        </row>
        <row r="15">
          <cell r="C15">
            <v>77.456140350877206</v>
          </cell>
          <cell r="D15">
            <v>86.283018867924511</v>
          </cell>
          <cell r="E15">
            <v>82.175438596491233</v>
          </cell>
        </row>
        <row r="16">
          <cell r="C16">
            <v>90.874999999999972</v>
          </cell>
          <cell r="D16">
            <v>80.178571428571416</v>
          </cell>
          <cell r="E16">
            <v>91.759999999999991</v>
          </cell>
        </row>
        <row r="19">
          <cell r="C19">
            <v>68.731111111111019</v>
          </cell>
          <cell r="D19">
            <v>65.947470817120646</v>
          </cell>
          <cell r="E19">
            <v>68.94308943089429</v>
          </cell>
        </row>
        <row r="20">
          <cell r="C20">
            <v>25.676691729323309</v>
          </cell>
          <cell r="D20">
            <v>32.616666666666667</v>
          </cell>
          <cell r="E20">
            <v>26.798507462686576</v>
          </cell>
        </row>
        <row r="21">
          <cell r="C21">
            <v>72.566037735849065</v>
          </cell>
          <cell r="D21">
            <v>81.942857142857136</v>
          </cell>
          <cell r="E21">
            <v>112.68421052631579</v>
          </cell>
        </row>
        <row r="25">
          <cell r="C25">
            <v>48.690909090909095</v>
          </cell>
          <cell r="D25">
            <v>49.327659574468079</v>
          </cell>
          <cell r="E25">
            <v>48.930894308943138</v>
          </cell>
        </row>
      </sheetData>
      <sheetData sheetId="3">
        <row r="5">
          <cell r="C5">
            <v>38.088585017835882</v>
          </cell>
          <cell r="D5">
            <v>40.382623705408484</v>
          </cell>
        </row>
        <row r="6">
          <cell r="C6">
            <v>33.328525641025642</v>
          </cell>
          <cell r="D6">
            <v>33.570992366412192</v>
          </cell>
        </row>
        <row r="7">
          <cell r="C7">
            <v>54.493297587131373</v>
          </cell>
          <cell r="D7">
            <v>53.161425576519882</v>
          </cell>
        </row>
        <row r="8">
          <cell r="C8">
            <v>74.701149425287369</v>
          </cell>
          <cell r="D8">
            <v>64.818181818181799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4_12"/>
      <sheetName val="2015"/>
      <sheetName val="2014"/>
      <sheetName val="2013"/>
      <sheetName val="ak2013"/>
      <sheetName val="2012"/>
      <sheetName val="ak2012"/>
    </sheetNames>
    <sheetDataSet>
      <sheetData sheetId="0"/>
      <sheetData sheetId="1">
        <row r="3">
          <cell r="I3">
            <v>418</v>
          </cell>
        </row>
        <row r="5">
          <cell r="I5">
            <v>222</v>
          </cell>
        </row>
        <row r="6">
          <cell r="I6">
            <v>215</v>
          </cell>
        </row>
        <row r="7">
          <cell r="I7">
            <v>174</v>
          </cell>
        </row>
        <row r="8">
          <cell r="I8">
            <v>20.709589041095889</v>
          </cell>
        </row>
        <row r="12">
          <cell r="I12">
            <v>38</v>
          </cell>
        </row>
        <row r="13">
          <cell r="I13">
            <v>17</v>
          </cell>
        </row>
        <row r="14">
          <cell r="I14">
            <v>13</v>
          </cell>
        </row>
        <row r="15">
          <cell r="I15">
            <v>6</v>
          </cell>
        </row>
        <row r="18">
          <cell r="I18">
            <v>101</v>
          </cell>
        </row>
        <row r="19">
          <cell r="I19">
            <v>12</v>
          </cell>
        </row>
        <row r="21">
          <cell r="I21">
            <v>13</v>
          </cell>
        </row>
        <row r="24">
          <cell r="I24">
            <v>70</v>
          </cell>
        </row>
        <row r="27">
          <cell r="I27">
            <v>208</v>
          </cell>
        </row>
        <row r="28">
          <cell r="I28">
            <v>74</v>
          </cell>
        </row>
        <row r="29">
          <cell r="I29">
            <v>36</v>
          </cell>
        </row>
        <row r="30">
          <cell r="I30">
            <v>61.876712328767127</v>
          </cell>
        </row>
      </sheetData>
      <sheetData sheetId="2">
        <row r="27">
          <cell r="I27">
            <v>207</v>
          </cell>
        </row>
        <row r="28">
          <cell r="I28">
            <v>69.884931506849313</v>
          </cell>
        </row>
        <row r="29">
          <cell r="I29">
            <v>35</v>
          </cell>
        </row>
        <row r="30">
          <cell r="I30">
            <v>62</v>
          </cell>
        </row>
      </sheetData>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4_13"/>
      <sheetName val="Bettenbetriebstage"/>
      <sheetName val="Pflegetage"/>
    </sheetNames>
    <sheetDataSet>
      <sheetData sheetId="0"/>
      <sheetData sheetId="1">
        <row r="4">
          <cell r="D4">
            <v>148555</v>
          </cell>
          <cell r="E4">
            <v>148555</v>
          </cell>
        </row>
        <row r="5">
          <cell r="D5">
            <v>81030</v>
          </cell>
          <cell r="E5">
            <v>81030</v>
          </cell>
        </row>
        <row r="6">
          <cell r="D6">
            <v>78475</v>
          </cell>
          <cell r="E6">
            <v>78475</v>
          </cell>
        </row>
        <row r="7">
          <cell r="D7">
            <v>63875</v>
          </cell>
          <cell r="E7">
            <v>63875</v>
          </cell>
        </row>
        <row r="8">
          <cell r="D8">
            <v>8030</v>
          </cell>
          <cell r="E8">
            <v>8030</v>
          </cell>
        </row>
        <row r="9">
          <cell r="D9">
            <v>379965</v>
          </cell>
          <cell r="E9">
            <v>379965</v>
          </cell>
        </row>
        <row r="11">
          <cell r="D11">
            <v>13870</v>
          </cell>
          <cell r="E11">
            <v>13870</v>
          </cell>
        </row>
        <row r="12">
          <cell r="D12">
            <v>6205</v>
          </cell>
          <cell r="E12">
            <v>6205</v>
          </cell>
        </row>
        <row r="13">
          <cell r="C13">
            <v>4745</v>
          </cell>
          <cell r="D13">
            <v>4653</v>
          </cell>
          <cell r="E13">
            <v>4653</v>
          </cell>
        </row>
        <row r="14">
          <cell r="C14">
            <v>2190</v>
          </cell>
          <cell r="D14">
            <v>2190</v>
          </cell>
          <cell r="E14">
            <v>2190</v>
          </cell>
        </row>
        <row r="15">
          <cell r="E15">
            <v>26918</v>
          </cell>
        </row>
        <row r="17">
          <cell r="D17">
            <v>37230</v>
          </cell>
          <cell r="E17">
            <v>37230</v>
          </cell>
        </row>
        <row r="18">
          <cell r="D18">
            <v>4380</v>
          </cell>
          <cell r="E18">
            <v>4380</v>
          </cell>
        </row>
        <row r="19">
          <cell r="C19">
            <v>4015</v>
          </cell>
          <cell r="D19">
            <v>4015</v>
          </cell>
          <cell r="E19">
            <v>4015</v>
          </cell>
        </row>
        <row r="20">
          <cell r="E20">
            <v>45625</v>
          </cell>
        </row>
        <row r="22">
          <cell r="D22">
            <v>25550</v>
          </cell>
          <cell r="E22">
            <v>25550</v>
          </cell>
        </row>
        <row r="24">
          <cell r="E24">
            <v>478058</v>
          </cell>
        </row>
        <row r="27">
          <cell r="D27">
            <v>75920</v>
          </cell>
        </row>
        <row r="28">
          <cell r="D28">
            <v>22585</v>
          </cell>
        </row>
        <row r="29">
          <cell r="D29">
            <v>27010</v>
          </cell>
        </row>
        <row r="30">
          <cell r="D30">
            <v>13140</v>
          </cell>
        </row>
      </sheetData>
      <sheetData sheetId="2">
        <row r="4">
          <cell r="D4">
            <v>136853.00000000006</v>
          </cell>
          <cell r="E4">
            <v>142796.00000000096</v>
          </cell>
        </row>
        <row r="5">
          <cell r="D5">
            <v>82389</v>
          </cell>
          <cell r="E5">
            <v>83078</v>
          </cell>
        </row>
        <row r="6">
          <cell r="D6">
            <v>78687</v>
          </cell>
          <cell r="E6">
            <v>78186</v>
          </cell>
        </row>
        <row r="7">
          <cell r="D7">
            <v>61985</v>
          </cell>
          <cell r="E7">
            <v>58619</v>
          </cell>
        </row>
        <row r="8">
          <cell r="D8">
            <v>7537</v>
          </cell>
          <cell r="E8">
            <v>7655</v>
          </cell>
        </row>
        <row r="9">
          <cell r="D9">
            <v>367451.00000000006</v>
          </cell>
          <cell r="E9">
            <v>370334.00000000093</v>
          </cell>
        </row>
        <row r="11">
          <cell r="D11">
            <v>12790</v>
          </cell>
          <cell r="E11">
            <v>13708</v>
          </cell>
        </row>
        <row r="12">
          <cell r="D12">
            <v>4959</v>
          </cell>
          <cell r="E12">
            <v>5747</v>
          </cell>
        </row>
        <row r="13">
          <cell r="C13">
            <v>4521</v>
          </cell>
          <cell r="D13">
            <v>4692</v>
          </cell>
          <cell r="E13">
            <v>4693</v>
          </cell>
        </row>
        <row r="14">
          <cell r="C14">
            <v>2189</v>
          </cell>
          <cell r="D14">
            <v>2100</v>
          </cell>
          <cell r="E14">
            <v>2188</v>
          </cell>
        </row>
        <row r="15">
          <cell r="E15">
            <v>26336</v>
          </cell>
        </row>
        <row r="17">
          <cell r="D17">
            <v>33897</v>
          </cell>
          <cell r="E17">
            <v>33920</v>
          </cell>
        </row>
        <row r="18">
          <cell r="D18">
            <v>3876</v>
          </cell>
          <cell r="E18">
            <v>3529</v>
          </cell>
        </row>
        <row r="19">
          <cell r="C19">
            <v>3157</v>
          </cell>
          <cell r="D19">
            <v>3433</v>
          </cell>
          <cell r="E19">
            <v>4054</v>
          </cell>
        </row>
        <row r="20">
          <cell r="E20">
            <v>41503</v>
          </cell>
        </row>
        <row r="22">
          <cell r="D22">
            <v>23065</v>
          </cell>
          <cell r="E22">
            <v>24002</v>
          </cell>
        </row>
        <row r="24">
          <cell r="E24">
            <v>462175.00000000093</v>
          </cell>
        </row>
        <row r="27">
          <cell r="D27">
            <v>62192.703243658929</v>
          </cell>
        </row>
        <row r="28">
          <cell r="D28">
            <v>21436.742671009782</v>
          </cell>
        </row>
        <row r="29">
          <cell r="D29">
            <v>20888.100430710008</v>
          </cell>
        </row>
        <row r="30">
          <cell r="D30">
            <v>12149.999999999995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zoomScaleNormal="100" workbookViewId="0"/>
  </sheetViews>
  <sheetFormatPr baseColWidth="10" defaultRowHeight="13.5" x14ac:dyDescent="0.2"/>
  <sheetData>
    <row r="1" spans="1:1" ht="15.75" x14ac:dyDescent="0.3">
      <c r="A1" s="1" t="s">
        <v>0</v>
      </c>
    </row>
    <row r="2" spans="1:1" ht="15.75" x14ac:dyDescent="0.3">
      <c r="A2" s="1" t="s">
        <v>1</v>
      </c>
    </row>
  </sheetData>
  <sheetProtection sheet="1" objects="1" scenarios="1"/>
  <pageMargins left="0.59055118110236227" right="0" top="0.19685039370078741" bottom="0"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Normal="100" zoomScaleSheetLayoutView="100" workbookViewId="0">
      <selection activeCell="K31" sqref="K31"/>
    </sheetView>
  </sheetViews>
  <sheetFormatPr baseColWidth="10" defaultColWidth="10" defaultRowHeight="12.6" customHeight="1" x14ac:dyDescent="0.2"/>
  <cols>
    <col min="1" max="1" width="3" style="3" customWidth="1"/>
    <col min="2" max="2" width="33.5" style="3" customWidth="1"/>
    <col min="3" max="3" width="12" style="3" hidden="1" customWidth="1"/>
    <col min="4" max="12" width="6.875" style="3" customWidth="1"/>
    <col min="13" max="13" width="8.25" style="3" customWidth="1"/>
    <col min="14" max="16384" width="10" style="3"/>
  </cols>
  <sheetData>
    <row r="1" spans="1:16" s="13" customFormat="1" ht="14.85" customHeight="1" x14ac:dyDescent="0.2">
      <c r="A1" s="112" t="s">
        <v>109</v>
      </c>
    </row>
    <row r="2" spans="1:16" s="13" customFormat="1" ht="14.85" customHeight="1" x14ac:dyDescent="0.2">
      <c r="A2" s="113" t="s">
        <v>110</v>
      </c>
    </row>
    <row r="3" spans="1:16" ht="11.25" customHeight="1" x14ac:dyDescent="0.3">
      <c r="A3" s="114"/>
      <c r="B3" s="115"/>
      <c r="C3" s="116" t="s">
        <v>111</v>
      </c>
      <c r="D3" s="117"/>
      <c r="E3" s="117"/>
      <c r="F3" s="117"/>
      <c r="G3" s="117"/>
      <c r="H3" s="117"/>
      <c r="I3" s="117"/>
      <c r="J3" s="117"/>
      <c r="K3" s="117"/>
      <c r="L3" s="117"/>
      <c r="M3" s="117"/>
      <c r="N3" s="117"/>
      <c r="O3" s="117"/>
      <c r="P3" s="118"/>
    </row>
    <row r="4" spans="1:16" ht="109.5" customHeight="1" x14ac:dyDescent="0.3">
      <c r="A4" s="114"/>
      <c r="B4" s="119"/>
      <c r="C4" s="120" t="s">
        <v>112</v>
      </c>
      <c r="D4" s="121" t="s">
        <v>113</v>
      </c>
      <c r="E4" s="121" t="s">
        <v>114</v>
      </c>
      <c r="F4" s="121" t="s">
        <v>115</v>
      </c>
      <c r="G4" s="122" t="s">
        <v>116</v>
      </c>
      <c r="H4" s="123" t="s">
        <v>117</v>
      </c>
      <c r="I4" s="123" t="s">
        <v>118</v>
      </c>
      <c r="J4" s="123" t="s">
        <v>119</v>
      </c>
      <c r="K4" s="123" t="s">
        <v>120</v>
      </c>
      <c r="L4" s="123" t="s">
        <v>121</v>
      </c>
      <c r="M4" s="123" t="s">
        <v>122</v>
      </c>
      <c r="N4" s="123" t="s">
        <v>123</v>
      </c>
      <c r="O4" s="122" t="s">
        <v>124</v>
      </c>
      <c r="P4" s="122" t="s">
        <v>66</v>
      </c>
    </row>
    <row r="5" spans="1:16" s="13" customFormat="1" ht="14.25" customHeight="1" x14ac:dyDescent="0.2">
      <c r="A5" s="11" t="s">
        <v>9</v>
      </c>
      <c r="B5" s="13" t="s">
        <v>10</v>
      </c>
      <c r="C5" s="124">
        <v>0</v>
      </c>
      <c r="D5" s="124">
        <v>297</v>
      </c>
      <c r="E5" s="124">
        <v>761</v>
      </c>
      <c r="F5" s="124">
        <v>269</v>
      </c>
      <c r="G5" s="124">
        <v>1021</v>
      </c>
      <c r="H5" s="124">
        <v>1111</v>
      </c>
      <c r="I5" s="124">
        <v>578</v>
      </c>
      <c r="J5" s="124">
        <v>15</v>
      </c>
      <c r="K5" s="124">
        <v>317</v>
      </c>
      <c r="L5" s="124">
        <v>19</v>
      </c>
      <c r="M5" s="124">
        <v>6</v>
      </c>
      <c r="N5" s="124">
        <v>35</v>
      </c>
      <c r="O5" s="124">
        <v>51</v>
      </c>
      <c r="P5" s="124">
        <f>SUM(C5:O5)</f>
        <v>4480</v>
      </c>
    </row>
    <row r="6" spans="1:16" s="13" customFormat="1" ht="14.25" customHeight="1" x14ac:dyDescent="0.2">
      <c r="A6" s="11"/>
      <c r="B6" s="19" t="s">
        <v>12</v>
      </c>
      <c r="C6" s="124">
        <v>0</v>
      </c>
      <c r="D6" s="124">
        <v>208</v>
      </c>
      <c r="E6" s="124">
        <v>269</v>
      </c>
      <c r="F6" s="124">
        <v>150</v>
      </c>
      <c r="G6" s="124">
        <v>504</v>
      </c>
      <c r="H6" s="124">
        <v>923</v>
      </c>
      <c r="I6" s="124">
        <v>559</v>
      </c>
      <c r="J6" s="124">
        <v>10</v>
      </c>
      <c r="K6" s="124">
        <v>245</v>
      </c>
      <c r="L6" s="124">
        <v>21</v>
      </c>
      <c r="M6" s="124">
        <v>9</v>
      </c>
      <c r="N6" s="124">
        <v>51</v>
      </c>
      <c r="O6" s="124">
        <v>0</v>
      </c>
      <c r="P6" s="124">
        <f t="shared" ref="P6:P10" si="0">SUM(C6:O6)</f>
        <v>2949</v>
      </c>
    </row>
    <row r="7" spans="1:16" s="13" customFormat="1" ht="14.25" customHeight="1" x14ac:dyDescent="0.2">
      <c r="A7" s="11"/>
      <c r="B7" s="13" t="s">
        <v>15</v>
      </c>
      <c r="C7" s="124">
        <v>0</v>
      </c>
      <c r="D7" s="124">
        <v>156</v>
      </c>
      <c r="E7" s="124">
        <v>235</v>
      </c>
      <c r="F7" s="124">
        <v>191</v>
      </c>
      <c r="G7" s="124">
        <v>305</v>
      </c>
      <c r="H7" s="124">
        <v>973</v>
      </c>
      <c r="I7" s="124">
        <v>239</v>
      </c>
      <c r="J7" s="124">
        <v>2</v>
      </c>
      <c r="K7" s="124">
        <v>164</v>
      </c>
      <c r="L7" s="124">
        <v>5</v>
      </c>
      <c r="M7" s="124">
        <v>5</v>
      </c>
      <c r="N7" s="124">
        <v>17</v>
      </c>
      <c r="O7" s="124">
        <v>0</v>
      </c>
      <c r="P7" s="124">
        <f t="shared" si="0"/>
        <v>2292</v>
      </c>
    </row>
    <row r="8" spans="1:16" s="13" customFormat="1" ht="14.25" customHeight="1" x14ac:dyDescent="0.2">
      <c r="A8" s="11"/>
      <c r="B8" s="13" t="s">
        <v>13</v>
      </c>
      <c r="C8" s="124">
        <v>0</v>
      </c>
      <c r="D8" s="124">
        <v>160</v>
      </c>
      <c r="E8" s="124">
        <v>172</v>
      </c>
      <c r="F8" s="124">
        <v>102</v>
      </c>
      <c r="G8" s="124">
        <v>307</v>
      </c>
      <c r="H8" s="124">
        <v>786</v>
      </c>
      <c r="I8" s="124">
        <v>333</v>
      </c>
      <c r="J8" s="124">
        <v>34</v>
      </c>
      <c r="K8" s="124">
        <v>97</v>
      </c>
      <c r="L8" s="124">
        <v>3</v>
      </c>
      <c r="M8" s="124">
        <v>2</v>
      </c>
      <c r="N8" s="124">
        <v>14</v>
      </c>
      <c r="O8" s="124">
        <v>0</v>
      </c>
      <c r="P8" s="124">
        <f t="shared" si="0"/>
        <v>2010</v>
      </c>
    </row>
    <row r="9" spans="1:16" s="13" customFormat="1" ht="14.25" customHeight="1" x14ac:dyDescent="0.2">
      <c r="A9" s="11"/>
      <c r="B9" s="13" t="s">
        <v>16</v>
      </c>
      <c r="C9" s="124">
        <v>0</v>
      </c>
      <c r="D9" s="124">
        <v>0</v>
      </c>
      <c r="E9" s="124">
        <v>32</v>
      </c>
      <c r="F9" s="124">
        <v>18</v>
      </c>
      <c r="G9" s="124">
        <v>18</v>
      </c>
      <c r="H9" s="124">
        <v>68</v>
      </c>
      <c r="I9" s="124">
        <v>46</v>
      </c>
      <c r="J9" s="124">
        <v>8</v>
      </c>
      <c r="K9" s="124">
        <v>19</v>
      </c>
      <c r="L9" s="124">
        <v>0</v>
      </c>
      <c r="M9" s="124">
        <v>4</v>
      </c>
      <c r="N9" s="124">
        <v>0</v>
      </c>
      <c r="O9" s="124">
        <v>0</v>
      </c>
      <c r="P9" s="124">
        <f t="shared" si="0"/>
        <v>213</v>
      </c>
    </row>
    <row r="10" spans="1:16" ht="28.5" customHeight="1" x14ac:dyDescent="0.2">
      <c r="A10" s="218" t="s">
        <v>105</v>
      </c>
      <c r="B10" s="218"/>
      <c r="C10" s="125">
        <f>SUM(C5:C9)</f>
        <v>0</v>
      </c>
      <c r="D10" s="125">
        <f t="shared" ref="D10:O10" si="1">SUM(D5:D9)</f>
        <v>821</v>
      </c>
      <c r="E10" s="125">
        <f t="shared" si="1"/>
        <v>1469</v>
      </c>
      <c r="F10" s="125">
        <f t="shared" si="1"/>
        <v>730</v>
      </c>
      <c r="G10" s="125">
        <f t="shared" si="1"/>
        <v>2155</v>
      </c>
      <c r="H10" s="125">
        <f t="shared" si="1"/>
        <v>3861</v>
      </c>
      <c r="I10" s="125">
        <f t="shared" si="1"/>
        <v>1755</v>
      </c>
      <c r="J10" s="125">
        <f>SUM(J5:J9)</f>
        <v>69</v>
      </c>
      <c r="K10" s="125">
        <f t="shared" si="1"/>
        <v>842</v>
      </c>
      <c r="L10" s="125">
        <f t="shared" si="1"/>
        <v>48</v>
      </c>
      <c r="M10" s="125">
        <f t="shared" si="1"/>
        <v>26</v>
      </c>
      <c r="N10" s="125">
        <f t="shared" si="1"/>
        <v>117</v>
      </c>
      <c r="O10" s="125">
        <f t="shared" si="1"/>
        <v>51</v>
      </c>
      <c r="P10" s="125">
        <f t="shared" si="0"/>
        <v>11944</v>
      </c>
    </row>
    <row r="11" spans="1:16" ht="6.95" customHeight="1" x14ac:dyDescent="0.2">
      <c r="B11" s="13"/>
      <c r="C11" s="124"/>
      <c r="D11" s="124"/>
      <c r="E11" s="124"/>
      <c r="F11" s="124"/>
      <c r="G11" s="124"/>
      <c r="H11" s="124"/>
      <c r="I11" s="124"/>
      <c r="J11" s="124"/>
      <c r="K11" s="124"/>
      <c r="L11" s="124"/>
      <c r="M11" s="126"/>
      <c r="N11" s="22"/>
      <c r="P11" s="125"/>
    </row>
    <row r="12" spans="1:16" s="13" customFormat="1" ht="14.25" customHeight="1" x14ac:dyDescent="0.2">
      <c r="A12" s="11" t="s">
        <v>9</v>
      </c>
      <c r="B12" s="13" t="s">
        <v>19</v>
      </c>
      <c r="C12" s="124">
        <v>0</v>
      </c>
      <c r="D12" s="124">
        <v>0</v>
      </c>
      <c r="E12" s="124">
        <v>0</v>
      </c>
      <c r="F12" s="124">
        <v>0</v>
      </c>
      <c r="G12" s="124">
        <v>5</v>
      </c>
      <c r="H12" s="124">
        <v>53</v>
      </c>
      <c r="I12" s="124">
        <v>45</v>
      </c>
      <c r="J12" s="124">
        <v>4</v>
      </c>
      <c r="K12" s="124">
        <v>2</v>
      </c>
      <c r="L12" s="124">
        <v>0</v>
      </c>
      <c r="M12" s="124">
        <v>9</v>
      </c>
      <c r="N12" s="124">
        <v>55</v>
      </c>
      <c r="O12" s="124">
        <v>0</v>
      </c>
      <c r="P12" s="124">
        <f>SUM(C12:O12)</f>
        <v>173</v>
      </c>
    </row>
    <row r="13" spans="1:16" s="13" customFormat="1" ht="14.25" customHeight="1" x14ac:dyDescent="0.2">
      <c r="A13" s="11"/>
      <c r="B13" s="13" t="s">
        <v>20</v>
      </c>
      <c r="C13" s="124">
        <v>0</v>
      </c>
      <c r="D13" s="124">
        <v>0</v>
      </c>
      <c r="E13" s="124">
        <v>0</v>
      </c>
      <c r="F13" s="124">
        <v>3</v>
      </c>
      <c r="G13" s="124">
        <v>0</v>
      </c>
      <c r="H13" s="124">
        <v>10</v>
      </c>
      <c r="I13" s="124">
        <v>6</v>
      </c>
      <c r="J13" s="124">
        <v>1</v>
      </c>
      <c r="K13" s="124">
        <v>9</v>
      </c>
      <c r="L13" s="124">
        <v>0</v>
      </c>
      <c r="M13" s="124">
        <v>3</v>
      </c>
      <c r="N13" s="124">
        <v>17</v>
      </c>
      <c r="O13" s="124">
        <v>0</v>
      </c>
      <c r="P13" s="124">
        <f>SUM(C13:O13)</f>
        <v>49</v>
      </c>
    </row>
    <row r="14" spans="1:16" s="13" customFormat="1" ht="14.25" customHeight="1" x14ac:dyDescent="0.2">
      <c r="A14" s="11"/>
      <c r="B14" s="13" t="s">
        <v>125</v>
      </c>
      <c r="C14" s="124">
        <v>0</v>
      </c>
      <c r="D14" s="124">
        <v>0</v>
      </c>
      <c r="E14" s="124">
        <v>0</v>
      </c>
      <c r="F14" s="124">
        <v>0</v>
      </c>
      <c r="G14" s="124">
        <v>0</v>
      </c>
      <c r="H14" s="124">
        <v>12</v>
      </c>
      <c r="I14" s="124">
        <v>14</v>
      </c>
      <c r="J14" s="124">
        <v>29</v>
      </c>
      <c r="K14" s="124">
        <v>0</v>
      </c>
      <c r="L14" s="124">
        <v>0</v>
      </c>
      <c r="M14" s="124">
        <v>1</v>
      </c>
      <c r="N14" s="124">
        <v>1</v>
      </c>
      <c r="O14" s="124">
        <v>0</v>
      </c>
      <c r="P14" s="124">
        <f>SUM(C14:O14)</f>
        <v>57</v>
      </c>
    </row>
    <row r="15" spans="1:16" s="13" customFormat="1" ht="14.25" customHeight="1" x14ac:dyDescent="0.2">
      <c r="A15" s="11"/>
      <c r="B15" s="19" t="s">
        <v>23</v>
      </c>
      <c r="C15" s="124">
        <v>0</v>
      </c>
      <c r="D15" s="124">
        <v>0</v>
      </c>
      <c r="E15" s="124">
        <v>0</v>
      </c>
      <c r="F15" s="124">
        <v>0</v>
      </c>
      <c r="G15" s="124">
        <v>1</v>
      </c>
      <c r="H15" s="124">
        <v>2</v>
      </c>
      <c r="I15" s="124">
        <v>5</v>
      </c>
      <c r="J15" s="124">
        <v>7</v>
      </c>
      <c r="K15" s="124">
        <v>0</v>
      </c>
      <c r="L15" s="124">
        <v>0</v>
      </c>
      <c r="M15" s="124">
        <v>1</v>
      </c>
      <c r="N15" s="124">
        <v>9</v>
      </c>
      <c r="O15" s="124">
        <v>0</v>
      </c>
      <c r="P15" s="124">
        <f>SUM(C15:O15)</f>
        <v>25</v>
      </c>
    </row>
    <row r="16" spans="1:16" ht="28.5" customHeight="1" x14ac:dyDescent="0.2">
      <c r="A16" s="218" t="s">
        <v>106</v>
      </c>
      <c r="B16" s="218"/>
      <c r="C16" s="125">
        <f>SUM(C12:C15)</f>
        <v>0</v>
      </c>
      <c r="D16" s="125">
        <f t="shared" ref="D16:P16" si="2">SUM(D12:D15)</f>
        <v>0</v>
      </c>
      <c r="E16" s="125">
        <f t="shared" si="2"/>
        <v>0</v>
      </c>
      <c r="F16" s="125">
        <f t="shared" si="2"/>
        <v>3</v>
      </c>
      <c r="G16" s="125">
        <f t="shared" si="2"/>
        <v>6</v>
      </c>
      <c r="H16" s="125">
        <f t="shared" si="2"/>
        <v>77</v>
      </c>
      <c r="I16" s="125">
        <f t="shared" si="2"/>
        <v>70</v>
      </c>
      <c r="J16" s="125">
        <f>SUM(J12:J15)</f>
        <v>41</v>
      </c>
      <c r="K16" s="125">
        <f t="shared" si="2"/>
        <v>11</v>
      </c>
      <c r="L16" s="125">
        <f t="shared" si="2"/>
        <v>0</v>
      </c>
      <c r="M16" s="125">
        <f t="shared" si="2"/>
        <v>14</v>
      </c>
      <c r="N16" s="125">
        <f t="shared" si="2"/>
        <v>82</v>
      </c>
      <c r="O16" s="125">
        <f t="shared" si="2"/>
        <v>0</v>
      </c>
      <c r="P16" s="125">
        <f t="shared" si="2"/>
        <v>304</v>
      </c>
    </row>
    <row r="17" spans="1:16" ht="6.95" customHeight="1" x14ac:dyDescent="0.2">
      <c r="B17" s="13"/>
      <c r="C17" s="124"/>
      <c r="D17" s="124"/>
      <c r="E17" s="124"/>
      <c r="F17" s="124"/>
      <c r="G17" s="124"/>
      <c r="H17" s="124"/>
      <c r="I17" s="124"/>
      <c r="J17" s="124"/>
      <c r="K17" s="124"/>
      <c r="L17" s="124"/>
      <c r="M17" s="126"/>
      <c r="N17" s="22"/>
      <c r="P17" s="125"/>
    </row>
    <row r="18" spans="1:16" s="13" customFormat="1" ht="14.25" customHeight="1" x14ac:dyDescent="0.2">
      <c r="A18" s="11" t="s">
        <v>9</v>
      </c>
      <c r="B18" s="13" t="s">
        <v>25</v>
      </c>
      <c r="C18" s="124">
        <v>0</v>
      </c>
      <c r="D18" s="124">
        <v>1</v>
      </c>
      <c r="E18" s="124">
        <v>466</v>
      </c>
      <c r="F18" s="124">
        <v>21</v>
      </c>
      <c r="G18" s="124">
        <v>0</v>
      </c>
      <c r="H18" s="124">
        <v>1</v>
      </c>
      <c r="I18" s="124">
        <v>0</v>
      </c>
      <c r="J18" s="124">
        <v>0</v>
      </c>
      <c r="K18" s="124">
        <v>3</v>
      </c>
      <c r="L18" s="124">
        <v>0</v>
      </c>
      <c r="M18" s="124">
        <v>0</v>
      </c>
      <c r="N18" s="124">
        <v>0</v>
      </c>
      <c r="O18" s="124">
        <v>0</v>
      </c>
      <c r="P18" s="124">
        <f>SUM(C18:O18)</f>
        <v>492</v>
      </c>
    </row>
    <row r="19" spans="1:16" s="13" customFormat="1" ht="14.25" customHeight="1" x14ac:dyDescent="0.2">
      <c r="A19" s="11"/>
      <c r="B19" s="13" t="s">
        <v>27</v>
      </c>
      <c r="C19" s="124">
        <v>0</v>
      </c>
      <c r="D19" s="124">
        <v>0</v>
      </c>
      <c r="E19" s="124">
        <v>1</v>
      </c>
      <c r="F19" s="124">
        <v>133</v>
      </c>
      <c r="G19" s="124">
        <v>0</v>
      </c>
      <c r="H19" s="124">
        <v>0</v>
      </c>
      <c r="I19" s="124">
        <v>0</v>
      </c>
      <c r="J19" s="124">
        <v>0</v>
      </c>
      <c r="K19" s="124">
        <v>0</v>
      </c>
      <c r="L19" s="124">
        <v>0</v>
      </c>
      <c r="M19" s="124">
        <v>0</v>
      </c>
      <c r="N19" s="124">
        <v>0</v>
      </c>
      <c r="O19" s="124">
        <v>0</v>
      </c>
      <c r="P19" s="124">
        <f>SUM(C19:O19)</f>
        <v>134</v>
      </c>
    </row>
    <row r="20" spans="1:16" s="13" customFormat="1" ht="14.25" customHeight="1" x14ac:dyDescent="0.2">
      <c r="A20" s="11"/>
      <c r="B20" s="19" t="s">
        <v>29</v>
      </c>
      <c r="C20" s="124" t="e">
        <v>#REF!</v>
      </c>
      <c r="D20" s="124">
        <v>0</v>
      </c>
      <c r="E20" s="124">
        <v>0</v>
      </c>
      <c r="F20" s="124">
        <v>0</v>
      </c>
      <c r="G20" s="124">
        <v>0</v>
      </c>
      <c r="H20" s="124">
        <v>0</v>
      </c>
      <c r="I20" s="124">
        <v>0</v>
      </c>
      <c r="J20" s="124">
        <v>38</v>
      </c>
      <c r="K20" s="124">
        <v>0</v>
      </c>
      <c r="L20" s="124">
        <v>0</v>
      </c>
      <c r="M20" s="124">
        <v>0</v>
      </c>
      <c r="N20" s="124">
        <v>0</v>
      </c>
      <c r="O20" s="124">
        <v>0</v>
      </c>
      <c r="P20" s="124">
        <f>SUM(D20:O20)</f>
        <v>38</v>
      </c>
    </row>
    <row r="21" spans="1:16" ht="28.5" customHeight="1" x14ac:dyDescent="0.2">
      <c r="A21" s="218" t="s">
        <v>107</v>
      </c>
      <c r="B21" s="218"/>
      <c r="C21" s="127" t="e">
        <f>SUM(C18:C20)</f>
        <v>#REF!</v>
      </c>
      <c r="D21" s="127">
        <f t="shared" ref="D21:O21" si="3">SUM(D18:D20)</f>
        <v>1</v>
      </c>
      <c r="E21" s="127">
        <f t="shared" si="3"/>
        <v>467</v>
      </c>
      <c r="F21" s="127">
        <f t="shared" si="3"/>
        <v>154</v>
      </c>
      <c r="G21" s="127">
        <f t="shared" si="3"/>
        <v>0</v>
      </c>
      <c r="H21" s="127">
        <f t="shared" si="3"/>
        <v>1</v>
      </c>
      <c r="I21" s="127">
        <f t="shared" si="3"/>
        <v>0</v>
      </c>
      <c r="J21" s="127">
        <f>SUM(J18:J20)</f>
        <v>38</v>
      </c>
      <c r="K21" s="127">
        <f t="shared" si="3"/>
        <v>3</v>
      </c>
      <c r="L21" s="127">
        <f t="shared" si="3"/>
        <v>0</v>
      </c>
      <c r="M21" s="127">
        <f t="shared" si="3"/>
        <v>0</v>
      </c>
      <c r="N21" s="127">
        <f t="shared" si="3"/>
        <v>0</v>
      </c>
      <c r="O21" s="127">
        <f t="shared" si="3"/>
        <v>0</v>
      </c>
      <c r="P21" s="125">
        <f>SUM(D21:O21)</f>
        <v>664</v>
      </c>
    </row>
    <row r="22" spans="1:16" ht="6.95" customHeight="1" x14ac:dyDescent="0.2">
      <c r="B22" s="13"/>
      <c r="C22" s="124"/>
      <c r="D22" s="124"/>
      <c r="E22" s="124"/>
      <c r="F22" s="124"/>
      <c r="G22" s="124"/>
      <c r="H22" s="124"/>
      <c r="I22" s="124"/>
      <c r="J22" s="124"/>
      <c r="K22" s="124"/>
      <c r="L22" s="124"/>
      <c r="M22" s="126"/>
      <c r="N22" s="22"/>
      <c r="P22" s="125"/>
    </row>
    <row r="23" spans="1:16" s="13" customFormat="1" ht="14.25" customHeight="1" x14ac:dyDescent="0.2">
      <c r="A23" s="11" t="s">
        <v>9</v>
      </c>
      <c r="B23" s="13" t="s">
        <v>30</v>
      </c>
      <c r="C23" s="124">
        <v>0</v>
      </c>
      <c r="D23" s="124">
        <v>2</v>
      </c>
      <c r="E23" s="124">
        <v>2</v>
      </c>
      <c r="F23" s="124">
        <v>2</v>
      </c>
      <c r="G23" s="124">
        <v>9</v>
      </c>
      <c r="H23" s="124">
        <v>385</v>
      </c>
      <c r="I23" s="124">
        <v>82</v>
      </c>
      <c r="J23" s="124">
        <v>1</v>
      </c>
      <c r="K23" s="124">
        <v>8</v>
      </c>
      <c r="L23" s="124">
        <v>0</v>
      </c>
      <c r="M23" s="124">
        <v>0</v>
      </c>
      <c r="N23" s="124">
        <v>1</v>
      </c>
      <c r="O23" s="124">
        <v>0</v>
      </c>
      <c r="P23" s="125">
        <f>SUM(C23:O23)</f>
        <v>492</v>
      </c>
    </row>
    <row r="24" spans="1:16" ht="7.5" customHeight="1" x14ac:dyDescent="0.2">
      <c r="A24" s="12"/>
      <c r="B24" s="13"/>
      <c r="C24" s="124"/>
      <c r="D24" s="124"/>
      <c r="E24" s="124"/>
      <c r="F24" s="124"/>
      <c r="G24" s="124"/>
      <c r="H24" s="124"/>
      <c r="I24" s="124"/>
      <c r="J24" s="124"/>
      <c r="K24" s="124"/>
      <c r="L24" s="124"/>
      <c r="M24" s="128"/>
      <c r="N24" s="22"/>
    </row>
    <row r="25" spans="1:16" ht="15" x14ac:dyDescent="0.3">
      <c r="A25" s="129" t="s">
        <v>48</v>
      </c>
      <c r="B25" s="130"/>
      <c r="C25" s="131" t="e">
        <f>C10+C16+C21+C23</f>
        <v>#REF!</v>
      </c>
      <c r="D25" s="131">
        <f t="shared" ref="D25:O25" si="4">D10+D16+D21+D23</f>
        <v>824</v>
      </c>
      <c r="E25" s="131">
        <f t="shared" si="4"/>
        <v>1938</v>
      </c>
      <c r="F25" s="131">
        <f t="shared" si="4"/>
        <v>889</v>
      </c>
      <c r="G25" s="131">
        <f t="shared" si="4"/>
        <v>2170</v>
      </c>
      <c r="H25" s="131">
        <f t="shared" si="4"/>
        <v>4324</v>
      </c>
      <c r="I25" s="131">
        <f t="shared" si="4"/>
        <v>1907</v>
      </c>
      <c r="J25" s="131">
        <f>J10+J16+J21+J23</f>
        <v>149</v>
      </c>
      <c r="K25" s="131">
        <f t="shared" si="4"/>
        <v>864</v>
      </c>
      <c r="L25" s="131">
        <f t="shared" si="4"/>
        <v>48</v>
      </c>
      <c r="M25" s="131">
        <f t="shared" si="4"/>
        <v>40</v>
      </c>
      <c r="N25" s="131">
        <f t="shared" si="4"/>
        <v>200</v>
      </c>
      <c r="O25" s="131">
        <f t="shared" si="4"/>
        <v>51</v>
      </c>
      <c r="P25" s="131">
        <f>P10+P16+P21+P23</f>
        <v>13404</v>
      </c>
    </row>
    <row r="26" spans="1:16" ht="6.95" customHeight="1" x14ac:dyDescent="0.2">
      <c r="B26" s="13"/>
      <c r="C26" s="13"/>
      <c r="D26" s="13"/>
      <c r="E26" s="13"/>
      <c r="F26" s="13"/>
      <c r="G26" s="13"/>
      <c r="H26" s="13"/>
      <c r="I26" s="13"/>
      <c r="J26" s="13"/>
      <c r="K26" s="13"/>
      <c r="L26" s="13"/>
      <c r="N26" s="132"/>
    </row>
    <row r="27" spans="1:16" s="5" customFormat="1" ht="30" customHeight="1" x14ac:dyDescent="0.2">
      <c r="A27" s="234" t="s">
        <v>50</v>
      </c>
      <c r="B27" s="234"/>
      <c r="C27" s="13"/>
      <c r="D27" s="13"/>
      <c r="E27" s="13"/>
      <c r="F27" s="13"/>
      <c r="G27" s="13"/>
      <c r="H27" s="13"/>
      <c r="I27" s="13"/>
      <c r="J27" s="13"/>
      <c r="K27" s="13"/>
      <c r="L27" s="13"/>
      <c r="M27" s="3"/>
      <c r="N27" s="52"/>
    </row>
    <row r="28" spans="1:16" s="13" customFormat="1" ht="14.25" customHeight="1" x14ac:dyDescent="0.2">
      <c r="A28" s="20" t="s">
        <v>32</v>
      </c>
      <c r="B28" s="13" t="s">
        <v>51</v>
      </c>
      <c r="C28" s="133" t="e">
        <v>#REF!</v>
      </c>
      <c r="D28" s="13">
        <v>10</v>
      </c>
      <c r="E28" s="13">
        <v>85</v>
      </c>
      <c r="F28" s="13">
        <v>62</v>
      </c>
      <c r="G28" s="13">
        <v>119</v>
      </c>
      <c r="H28" s="13">
        <v>797</v>
      </c>
      <c r="I28" s="13">
        <v>424</v>
      </c>
      <c r="J28" s="13">
        <v>33</v>
      </c>
      <c r="K28" s="13">
        <v>113</v>
      </c>
      <c r="L28" s="13">
        <v>2</v>
      </c>
      <c r="M28" s="13">
        <v>5</v>
      </c>
      <c r="N28" s="13">
        <v>86</v>
      </c>
      <c r="O28" s="13">
        <v>2</v>
      </c>
      <c r="P28" s="124">
        <v>1738</v>
      </c>
    </row>
    <row r="29" spans="1:16" s="13" customFormat="1" ht="14.25" customHeight="1" x14ac:dyDescent="0.2">
      <c r="A29" s="20" t="s">
        <v>34</v>
      </c>
      <c r="B29" s="19" t="s">
        <v>35</v>
      </c>
      <c r="C29" s="133" t="e">
        <v>#REF!</v>
      </c>
      <c r="D29" s="13">
        <v>31</v>
      </c>
      <c r="E29" s="13">
        <v>110</v>
      </c>
      <c r="F29" s="13">
        <v>56</v>
      </c>
      <c r="G29" s="13">
        <v>144</v>
      </c>
      <c r="H29" s="13">
        <v>132</v>
      </c>
      <c r="I29" s="13">
        <v>97</v>
      </c>
      <c r="J29" s="13">
        <v>2</v>
      </c>
      <c r="K29" s="13">
        <v>68</v>
      </c>
      <c r="L29" s="13">
        <v>1</v>
      </c>
      <c r="M29" s="13">
        <v>0</v>
      </c>
      <c r="N29" s="13">
        <v>6</v>
      </c>
      <c r="O29" s="13">
        <v>8</v>
      </c>
      <c r="P29" s="124">
        <v>655</v>
      </c>
    </row>
    <row r="30" spans="1:16" s="13" customFormat="1" ht="14.25" customHeight="1" x14ac:dyDescent="0.2">
      <c r="A30" s="20" t="s">
        <v>37</v>
      </c>
      <c r="B30" s="13" t="s">
        <v>38</v>
      </c>
      <c r="C30" s="133" t="e">
        <v>#REF!</v>
      </c>
      <c r="D30" s="13">
        <v>3</v>
      </c>
      <c r="E30" s="13">
        <v>3</v>
      </c>
      <c r="F30" s="13">
        <v>5</v>
      </c>
      <c r="G30" s="13">
        <v>59</v>
      </c>
      <c r="H30" s="13">
        <v>289</v>
      </c>
      <c r="I30" s="13">
        <v>43</v>
      </c>
      <c r="J30" s="13">
        <v>6</v>
      </c>
      <c r="K30" s="13">
        <v>65</v>
      </c>
      <c r="L30" s="13">
        <v>0</v>
      </c>
      <c r="M30" s="13">
        <v>1</v>
      </c>
      <c r="N30" s="13">
        <v>3</v>
      </c>
      <c r="O30" s="13">
        <v>0</v>
      </c>
      <c r="P30" s="124">
        <v>477</v>
      </c>
    </row>
    <row r="31" spans="1:16" s="13" customFormat="1" ht="14.25" customHeight="1" x14ac:dyDescent="0.2">
      <c r="A31" s="20" t="s">
        <v>39</v>
      </c>
      <c r="B31" s="13" t="s">
        <v>40</v>
      </c>
      <c r="C31" s="133" t="e">
        <v>#REF!</v>
      </c>
      <c r="D31" s="13">
        <v>0</v>
      </c>
      <c r="E31" s="13">
        <v>0</v>
      </c>
      <c r="F31" s="13">
        <v>3</v>
      </c>
      <c r="G31" s="13">
        <v>4</v>
      </c>
      <c r="H31" s="13">
        <v>35</v>
      </c>
      <c r="I31" s="13">
        <v>32</v>
      </c>
      <c r="J31" s="13">
        <v>7</v>
      </c>
      <c r="K31" s="13">
        <v>11</v>
      </c>
      <c r="L31" s="13">
        <v>1</v>
      </c>
      <c r="M31" s="13">
        <v>4</v>
      </c>
      <c r="N31" s="13">
        <v>79</v>
      </c>
      <c r="O31" s="13">
        <v>0</v>
      </c>
      <c r="P31" s="124">
        <v>176</v>
      </c>
    </row>
    <row r="32" spans="1:16" ht="6.95" customHeight="1" x14ac:dyDescent="0.2">
      <c r="A32" s="12"/>
      <c r="B32" s="13"/>
      <c r="C32" s="13"/>
      <c r="D32" s="134"/>
      <c r="E32" s="134"/>
      <c r="F32" s="134"/>
      <c r="G32" s="134"/>
      <c r="H32" s="134"/>
      <c r="I32" s="134"/>
      <c r="J32" s="134"/>
      <c r="K32" s="134"/>
      <c r="L32" s="134"/>
      <c r="N32" s="22"/>
    </row>
    <row r="33" spans="1:16" ht="6.95" customHeight="1" x14ac:dyDescent="0.3">
      <c r="A33" s="114"/>
      <c r="B33" s="129"/>
      <c r="C33" s="135"/>
      <c r="D33" s="135"/>
      <c r="E33" s="135"/>
      <c r="F33" s="135"/>
      <c r="G33" s="135"/>
      <c r="H33" s="135"/>
      <c r="I33" s="135"/>
      <c r="J33" s="135"/>
      <c r="K33" s="135"/>
      <c r="L33" s="135"/>
      <c r="M33" s="135"/>
      <c r="N33" s="135"/>
      <c r="O33" s="135"/>
      <c r="P33" s="135"/>
    </row>
    <row r="34" spans="1:16" ht="12.6" customHeight="1" x14ac:dyDescent="0.2">
      <c r="A34" s="24" t="s">
        <v>108</v>
      </c>
      <c r="B34" s="24"/>
      <c r="N34" s="136"/>
    </row>
    <row r="35" spans="1:16" ht="35.1" customHeight="1" x14ac:dyDescent="0.2">
      <c r="A35" s="24"/>
      <c r="B35" s="24"/>
    </row>
    <row r="36" spans="1:16" ht="12.6" customHeight="1" x14ac:dyDescent="0.2">
      <c r="A36" s="24"/>
      <c r="B36" s="24"/>
    </row>
    <row r="37" spans="1:16" ht="11.45" customHeight="1" x14ac:dyDescent="0.2">
      <c r="A37" s="24" t="s">
        <v>53</v>
      </c>
    </row>
    <row r="38" spans="1:16" ht="11.45" customHeight="1" x14ac:dyDescent="0.2">
      <c r="A38" s="24" t="s">
        <v>54</v>
      </c>
    </row>
  </sheetData>
  <sheetProtection sheet="1" objects="1" scenarios="1"/>
  <mergeCells count="4">
    <mergeCell ref="A10:B10"/>
    <mergeCell ref="A16:B16"/>
    <mergeCell ref="A21:B21"/>
    <mergeCell ref="A27:B27"/>
  </mergeCells>
  <pageMargins left="0.78740157480314965" right="0" top="0.39370078740157483" bottom="0.39370078740157483" header="0" footer="0"/>
  <pageSetup paperSize="9" scale="8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Normal="100" zoomScaleSheetLayoutView="100" workbookViewId="0">
      <selection activeCell="K31" sqref="K31"/>
    </sheetView>
  </sheetViews>
  <sheetFormatPr baseColWidth="10" defaultColWidth="10" defaultRowHeight="12.6" customHeight="1" x14ac:dyDescent="0.2"/>
  <cols>
    <col min="1" max="1" width="3.125" style="3" customWidth="1"/>
    <col min="2" max="2" width="33.125" style="3" customWidth="1"/>
    <col min="3" max="3" width="7.625" style="3" customWidth="1"/>
    <col min="4" max="4" width="7.875" style="3" customWidth="1"/>
    <col min="5" max="5" width="8.875" style="3" customWidth="1"/>
    <col min="6" max="6" width="12" style="3" customWidth="1"/>
    <col min="7" max="7" width="13.75" style="3" customWidth="1"/>
    <col min="8" max="8" width="13.875" style="3" customWidth="1"/>
    <col min="9" max="16384" width="10" style="3"/>
  </cols>
  <sheetData>
    <row r="1" spans="1:8" ht="14.25" customHeight="1" x14ac:dyDescent="0.2">
      <c r="A1" s="26" t="s">
        <v>126</v>
      </c>
    </row>
    <row r="2" spans="1:8" s="5" customFormat="1" ht="14.25" customHeight="1" x14ac:dyDescent="0.2">
      <c r="A2" s="4" t="s">
        <v>127</v>
      </c>
    </row>
    <row r="3" spans="1:8" s="5" customFormat="1" ht="15.95" customHeight="1" x14ac:dyDescent="0.35">
      <c r="A3" s="137"/>
      <c r="B3" s="67"/>
      <c r="C3" s="235" t="s">
        <v>128</v>
      </c>
      <c r="D3" s="235"/>
      <c r="E3" s="138" t="s">
        <v>129</v>
      </c>
      <c r="F3" s="69" t="s">
        <v>130</v>
      </c>
      <c r="G3" s="69" t="s">
        <v>131</v>
      </c>
      <c r="H3" s="69" t="s">
        <v>132</v>
      </c>
    </row>
    <row r="4" spans="1:8" ht="15.95" customHeight="1" x14ac:dyDescent="0.3">
      <c r="A4" s="104"/>
      <c r="B4" s="83"/>
      <c r="C4" s="139" t="s">
        <v>133</v>
      </c>
      <c r="D4" s="139" t="s">
        <v>134</v>
      </c>
      <c r="E4" s="84" t="s">
        <v>135</v>
      </c>
      <c r="F4" s="84" t="s">
        <v>136</v>
      </c>
      <c r="G4" s="84" t="s">
        <v>134</v>
      </c>
      <c r="H4" s="84" t="s">
        <v>134</v>
      </c>
    </row>
    <row r="5" spans="1:8" ht="14.25" customHeight="1" x14ac:dyDescent="0.2">
      <c r="A5" s="12" t="s">
        <v>9</v>
      </c>
      <c r="B5" s="13" t="s">
        <v>10</v>
      </c>
      <c r="C5" s="31">
        <v>4480</v>
      </c>
      <c r="D5" s="140">
        <f>C5/$C$25</f>
        <v>0.33422858848105041</v>
      </c>
      <c r="E5" s="31">
        <v>44.957142857142784</v>
      </c>
      <c r="F5" s="140">
        <v>4.3526785714285747E-2</v>
      </c>
      <c r="G5" s="140">
        <v>0.96294642857142754</v>
      </c>
      <c r="H5" s="140">
        <v>0.47410714285714251</v>
      </c>
    </row>
    <row r="6" spans="1:8" ht="14.25" customHeight="1" x14ac:dyDescent="0.2">
      <c r="A6" s="12"/>
      <c r="B6" s="19" t="s">
        <v>12</v>
      </c>
      <c r="C6" s="31">
        <v>2949</v>
      </c>
      <c r="D6" s="140">
        <f t="shared" ref="D6:D23" si="0">C6/$C$25</f>
        <v>0.22000895255147718</v>
      </c>
      <c r="E6" s="31">
        <v>44.2126144455748</v>
      </c>
      <c r="F6" s="140">
        <v>4.9169209901661605E-2</v>
      </c>
      <c r="G6" s="140">
        <v>0.96642929806713962</v>
      </c>
      <c r="H6" s="140">
        <v>0.55815530688368953</v>
      </c>
    </row>
    <row r="7" spans="1:8" ht="14.25" customHeight="1" x14ac:dyDescent="0.2">
      <c r="A7" s="12"/>
      <c r="B7" s="13" t="s">
        <v>15</v>
      </c>
      <c r="C7" s="31">
        <v>2292</v>
      </c>
      <c r="D7" s="140">
        <f t="shared" si="0"/>
        <v>0.17099373321396599</v>
      </c>
      <c r="E7" s="31">
        <v>46.674520069808025</v>
      </c>
      <c r="F7" s="140">
        <v>0.15095986038394374</v>
      </c>
      <c r="G7" s="140">
        <v>0.93150087260034864</v>
      </c>
      <c r="H7" s="140">
        <v>0.30104712041884851</v>
      </c>
    </row>
    <row r="8" spans="1:8" ht="14.25" customHeight="1" x14ac:dyDescent="0.2">
      <c r="B8" s="13" t="s">
        <v>13</v>
      </c>
      <c r="C8" s="31">
        <v>2010</v>
      </c>
      <c r="D8" s="140">
        <f t="shared" si="0"/>
        <v>0.14995523724261414</v>
      </c>
      <c r="E8" s="31">
        <v>47.239303482587097</v>
      </c>
      <c r="F8" s="140">
        <v>0.19502487562189</v>
      </c>
      <c r="G8" s="140">
        <v>0.88308457711442734</v>
      </c>
      <c r="H8" s="140">
        <v>0.50895522388059733</v>
      </c>
    </row>
    <row r="9" spans="1:8" ht="14.25" customHeight="1" x14ac:dyDescent="0.2">
      <c r="A9" s="12"/>
      <c r="B9" s="13" t="s">
        <v>16</v>
      </c>
      <c r="C9" s="31">
        <v>213</v>
      </c>
      <c r="D9" s="140">
        <f t="shared" si="0"/>
        <v>1.5890778871978515E-2</v>
      </c>
      <c r="E9" s="31">
        <v>40.169014084507062</v>
      </c>
      <c r="F9" s="140">
        <v>5.6338028169014072E-2</v>
      </c>
      <c r="G9" s="140">
        <v>0.82159624413145593</v>
      </c>
      <c r="H9" s="140">
        <v>0.22065727699530518</v>
      </c>
    </row>
    <row r="10" spans="1:8" s="13" customFormat="1" ht="28.5" customHeight="1" x14ac:dyDescent="0.2">
      <c r="A10" s="218" t="s">
        <v>8</v>
      </c>
      <c r="B10" s="218"/>
      <c r="C10" s="60">
        <v>11944</v>
      </c>
      <c r="D10" s="141">
        <f t="shared" si="0"/>
        <v>0.89107729036108629</v>
      </c>
      <c r="E10" s="60">
        <f>SUMPRODUCT($C5:$C9,E5:E9)/$C10</f>
        <v>45.401540522438026</v>
      </c>
      <c r="F10" s="141">
        <f>SUMPRODUCT($C5:$C9,F5:F9)/$C10</f>
        <v>9.1259209645009901E-2</v>
      </c>
      <c r="G10" s="141">
        <f>SUMPRODUCT($C5:$C9,G5:G9)/$C10</f>
        <v>0.94181178834561174</v>
      </c>
      <c r="H10" s="141">
        <f>SUMPRODUCT($C5:$C9,H5:H9)/$C10</f>
        <v>0.46299397186872077</v>
      </c>
    </row>
    <row r="11" spans="1:8" ht="6.95" customHeight="1" x14ac:dyDescent="0.2">
      <c r="B11" s="13"/>
      <c r="C11" s="31">
        <v>0</v>
      </c>
      <c r="D11" s="140"/>
      <c r="E11" s="13"/>
      <c r="F11" s="142"/>
      <c r="G11" s="140"/>
      <c r="H11" s="140"/>
    </row>
    <row r="12" spans="1:8" ht="14.25" customHeight="1" x14ac:dyDescent="0.2">
      <c r="A12" s="12" t="s">
        <v>9</v>
      </c>
      <c r="B12" s="13" t="s">
        <v>19</v>
      </c>
      <c r="C12" s="31">
        <v>173</v>
      </c>
      <c r="D12" s="140">
        <f t="shared" si="0"/>
        <v>1.2906595046254849E-2</v>
      </c>
      <c r="E12" s="31">
        <v>13.61849710982659</v>
      </c>
      <c r="F12" s="140">
        <v>0</v>
      </c>
      <c r="G12" s="140">
        <v>0.97687861271676302</v>
      </c>
      <c r="H12" s="140">
        <v>0.40462427745664736</v>
      </c>
    </row>
    <row r="13" spans="1:8" ht="14.25" customHeight="1" x14ac:dyDescent="0.2">
      <c r="A13" s="12"/>
      <c r="B13" s="13" t="s">
        <v>20</v>
      </c>
      <c r="C13" s="31">
        <v>49</v>
      </c>
      <c r="D13" s="140">
        <f t="shared" si="0"/>
        <v>3.655625186511489E-3</v>
      </c>
      <c r="E13" s="31">
        <v>16.897959183673468</v>
      </c>
      <c r="F13" s="140">
        <v>0</v>
      </c>
      <c r="G13" s="140">
        <v>0.46938775510204062</v>
      </c>
      <c r="H13" s="140">
        <v>0</v>
      </c>
    </row>
    <row r="14" spans="1:8" ht="14.25" customHeight="1" x14ac:dyDescent="0.2">
      <c r="A14" s="12"/>
      <c r="B14" s="19" t="s">
        <v>137</v>
      </c>
      <c r="C14" s="31">
        <v>57</v>
      </c>
      <c r="D14" s="140">
        <f t="shared" si="0"/>
        <v>4.2524619516562216E-3</v>
      </c>
      <c r="E14" s="31">
        <v>15.456140350877197</v>
      </c>
      <c r="F14" s="140">
        <v>8.771929824561403E-2</v>
      </c>
      <c r="G14" s="140">
        <v>0.73684210526315785</v>
      </c>
      <c r="H14" s="140">
        <v>0</v>
      </c>
    </row>
    <row r="15" spans="1:8" ht="14.25" customHeight="1" x14ac:dyDescent="0.2">
      <c r="A15" s="12"/>
      <c r="B15" s="19" t="s">
        <v>23</v>
      </c>
      <c r="C15" s="31">
        <v>25</v>
      </c>
      <c r="D15" s="140">
        <f t="shared" si="0"/>
        <v>1.8651148910772903E-3</v>
      </c>
      <c r="E15" s="31">
        <v>13.000000000000002</v>
      </c>
      <c r="F15" s="140">
        <v>0.12000000000000002</v>
      </c>
      <c r="G15" s="140">
        <v>0.91999999999999982</v>
      </c>
      <c r="H15" s="140">
        <v>7.9999999999999988E-2</v>
      </c>
    </row>
    <row r="16" spans="1:8" s="13" customFormat="1" ht="28.5" customHeight="1" x14ac:dyDescent="0.2">
      <c r="A16" s="218" t="s">
        <v>18</v>
      </c>
      <c r="B16" s="218"/>
      <c r="C16" s="60">
        <v>304</v>
      </c>
      <c r="D16" s="141">
        <f t="shared" si="0"/>
        <v>2.2679797075499851E-2</v>
      </c>
      <c r="E16" s="60">
        <f>SUMPRODUCT($C12:$C15,E12:E15)/$C16</f>
        <v>14.440789473684211</v>
      </c>
      <c r="F16" s="141">
        <f t="shared" ref="F16:H16" si="1">SUMPRODUCT($C12:$C15,F12:F15)/$C16</f>
        <v>2.6315789473684209E-2</v>
      </c>
      <c r="G16" s="141">
        <f t="shared" si="1"/>
        <v>0.84539473684210531</v>
      </c>
      <c r="H16" s="141">
        <f t="shared" si="1"/>
        <v>0.23684210526315788</v>
      </c>
    </row>
    <row r="17" spans="1:8" ht="6.95" customHeight="1" x14ac:dyDescent="0.2">
      <c r="B17" s="13"/>
      <c r="C17" s="31">
        <v>0</v>
      </c>
      <c r="D17" s="140"/>
      <c r="E17" s="13"/>
      <c r="F17" s="142"/>
      <c r="G17" s="140"/>
      <c r="H17" s="140"/>
    </row>
    <row r="18" spans="1:8" ht="14.25" customHeight="1" x14ac:dyDescent="0.2">
      <c r="A18" s="12" t="s">
        <v>9</v>
      </c>
      <c r="B18" s="13" t="s">
        <v>25</v>
      </c>
      <c r="C18" s="31">
        <v>492</v>
      </c>
      <c r="D18" s="140">
        <f t="shared" si="0"/>
        <v>3.6705461056401073E-2</v>
      </c>
      <c r="E18" s="31">
        <v>46.353658536585407</v>
      </c>
      <c r="F18" s="140">
        <v>0</v>
      </c>
      <c r="G18" s="140">
        <v>0.68089430894308889</v>
      </c>
      <c r="H18" s="140">
        <v>6.0975609756097572E-3</v>
      </c>
    </row>
    <row r="19" spans="1:8" ht="14.25" customHeight="1" x14ac:dyDescent="0.2">
      <c r="A19" s="12"/>
      <c r="B19" s="13" t="s">
        <v>27</v>
      </c>
      <c r="C19" s="31">
        <v>134</v>
      </c>
      <c r="D19" s="140">
        <f t="shared" si="0"/>
        <v>9.9970158161742772E-3</v>
      </c>
      <c r="E19" s="31">
        <v>36.268656716417922</v>
      </c>
      <c r="F19" s="140">
        <v>0</v>
      </c>
      <c r="G19" s="140">
        <v>0.94776119402985071</v>
      </c>
      <c r="H19" s="140">
        <v>0</v>
      </c>
    </row>
    <row r="20" spans="1:8" ht="14.25" customHeight="1" x14ac:dyDescent="0.2">
      <c r="A20" s="12"/>
      <c r="B20" s="19" t="s">
        <v>29</v>
      </c>
      <c r="C20" s="31">
        <v>38</v>
      </c>
      <c r="D20" s="140">
        <f t="shared" si="0"/>
        <v>2.8349746344374814E-3</v>
      </c>
      <c r="E20" s="31">
        <v>25.605263157894729</v>
      </c>
      <c r="F20" s="140">
        <v>2.6315789473684209E-2</v>
      </c>
      <c r="G20" s="140">
        <v>0.52631578947368429</v>
      </c>
      <c r="H20" s="140">
        <v>2.6315789473684209E-2</v>
      </c>
    </row>
    <row r="21" spans="1:8" s="13" customFormat="1" ht="28.5" customHeight="1" x14ac:dyDescent="0.2">
      <c r="A21" s="218" t="s">
        <v>24</v>
      </c>
      <c r="B21" s="218"/>
      <c r="C21" s="60">
        <v>664</v>
      </c>
      <c r="D21" s="141">
        <f t="shared" si="0"/>
        <v>4.9537451507012831E-2</v>
      </c>
      <c r="E21" s="60">
        <f>SUMPRODUCT($C18:$C20,E18:E20)/$C21</f>
        <v>43.131024096385573</v>
      </c>
      <c r="F21" s="141">
        <f>SUMPRODUCT($C18:$C20,F18:F20)/$C21</f>
        <v>1.5060240963855422E-3</v>
      </c>
      <c r="G21" s="141">
        <f>SUMPRODUCT($C18:$C20,G18:G20)/$C21</f>
        <v>0.72590361445783091</v>
      </c>
      <c r="H21" s="141">
        <f>SUMPRODUCT($C18:$C20,H18:H20)/$C21</f>
        <v>6.024096385542169E-3</v>
      </c>
    </row>
    <row r="22" spans="1:8" ht="6.95" customHeight="1" x14ac:dyDescent="0.2">
      <c r="B22" s="13"/>
      <c r="C22" s="31">
        <v>0</v>
      </c>
      <c r="D22" s="140"/>
      <c r="E22" s="13"/>
      <c r="F22" s="142"/>
      <c r="G22" s="140"/>
      <c r="H22" s="140"/>
    </row>
    <row r="23" spans="1:8" ht="14.25" customHeight="1" x14ac:dyDescent="0.2">
      <c r="A23" s="12" t="s">
        <v>9</v>
      </c>
      <c r="B23" s="13" t="s">
        <v>30</v>
      </c>
      <c r="C23" s="31">
        <v>492</v>
      </c>
      <c r="D23" s="140">
        <f t="shared" si="0"/>
        <v>3.6705461056401073E-2</v>
      </c>
      <c r="E23" s="31">
        <v>53.219512195121929</v>
      </c>
      <c r="F23" s="140">
        <v>1</v>
      </c>
      <c r="G23" s="140">
        <v>0.51219512195121975</v>
      </c>
      <c r="H23" s="140">
        <v>0</v>
      </c>
    </row>
    <row r="24" spans="1:8" ht="7.5" customHeight="1" x14ac:dyDescent="0.2">
      <c r="A24" s="12"/>
      <c r="B24" s="13"/>
      <c r="C24" s="31"/>
      <c r="D24" s="77"/>
      <c r="E24" s="31"/>
      <c r="F24" s="142"/>
      <c r="G24" s="140"/>
      <c r="H24" s="140"/>
    </row>
    <row r="25" spans="1:8" ht="14.25" customHeight="1" x14ac:dyDescent="0.2">
      <c r="A25" s="137" t="s">
        <v>48</v>
      </c>
      <c r="B25" s="137"/>
      <c r="C25" s="143">
        <f>C10+C16+C21+C23</f>
        <v>13404</v>
      </c>
      <c r="D25" s="144">
        <v>1</v>
      </c>
      <c r="E25" s="145">
        <f>($C$10*E10+$C$16*E16+$C$21*E21+$C$23*E23)/$C$25</f>
        <v>44.873843628767517</v>
      </c>
      <c r="F25" s="144">
        <f>($C$10*F10+$C$16*F16+$C$21*F21+$C$23*F23)/$C$25</f>
        <v>0.11869591166815863</v>
      </c>
      <c r="G25" s="144">
        <f>($C$10*G10+$C$16*G16+$C$21*G21+$C$23*G23)/$C$25</f>
        <v>0.91316025067144047</v>
      </c>
      <c r="H25" s="144">
        <f>($C$10*H10+$C$16*H16+$C$21*H21+$C$23*H23)/$C$25</f>
        <v>0.41823336317517168</v>
      </c>
    </row>
    <row r="26" spans="1:8" ht="6.95" customHeight="1" x14ac:dyDescent="0.2">
      <c r="A26" s="46"/>
      <c r="B26" s="46"/>
      <c r="C26" s="31"/>
      <c r="D26" s="44"/>
      <c r="E26" s="142"/>
      <c r="F26" s="142"/>
      <c r="G26" s="140"/>
    </row>
    <row r="27" spans="1:8" s="5" customFormat="1" ht="33" customHeight="1" x14ac:dyDescent="0.2">
      <c r="A27" s="234" t="s">
        <v>68</v>
      </c>
      <c r="B27" s="234"/>
      <c r="C27" s="13"/>
      <c r="D27" s="13"/>
      <c r="E27" s="142"/>
      <c r="F27" s="142"/>
      <c r="G27" s="140"/>
    </row>
    <row r="28" spans="1:8" ht="14.25" customHeight="1" x14ac:dyDescent="0.2">
      <c r="A28" s="11" t="s">
        <v>32</v>
      </c>
      <c r="B28" s="13" t="s">
        <v>51</v>
      </c>
      <c r="C28" s="31">
        <v>1738</v>
      </c>
      <c r="D28" s="44" t="s">
        <v>47</v>
      </c>
      <c r="E28" s="142">
        <v>36.497698504027646</v>
      </c>
      <c r="F28" s="140">
        <v>6.7318757192174908E-2</v>
      </c>
      <c r="G28" s="140">
        <v>0.14959723820483314</v>
      </c>
      <c r="H28" s="146">
        <v>0.24050632911392406</v>
      </c>
    </row>
    <row r="29" spans="1:8" ht="14.25" customHeight="1" x14ac:dyDescent="0.2">
      <c r="A29" s="11" t="s">
        <v>34</v>
      </c>
      <c r="B29" s="19" t="s">
        <v>35</v>
      </c>
      <c r="C29" s="31">
        <v>655</v>
      </c>
      <c r="D29" s="44" t="s">
        <v>47</v>
      </c>
      <c r="E29" s="142">
        <v>46.335877862595439</v>
      </c>
      <c r="F29" s="140">
        <v>5.4961832061068701E-2</v>
      </c>
      <c r="G29" s="140">
        <v>0.14045801526717558</v>
      </c>
      <c r="H29" s="146">
        <v>0.69465648854961837</v>
      </c>
    </row>
    <row r="30" spans="1:8" ht="14.25" customHeight="1" x14ac:dyDescent="0.2">
      <c r="A30" s="11" t="s">
        <v>37</v>
      </c>
      <c r="B30" s="13" t="s">
        <v>38</v>
      </c>
      <c r="C30" s="31">
        <v>477</v>
      </c>
      <c r="D30" s="44" t="s">
        <v>47</v>
      </c>
      <c r="E30" s="142">
        <v>42.299790356394155</v>
      </c>
      <c r="F30" s="140">
        <v>0.11949685534591195</v>
      </c>
      <c r="G30" s="140">
        <v>0.2180293501048218</v>
      </c>
      <c r="H30" s="146">
        <v>0.27672955974842767</v>
      </c>
    </row>
    <row r="31" spans="1:8" ht="14.25" customHeight="1" x14ac:dyDescent="0.2">
      <c r="A31" s="11" t="s">
        <v>39</v>
      </c>
      <c r="B31" s="13" t="s">
        <v>40</v>
      </c>
      <c r="C31" s="31">
        <v>176</v>
      </c>
      <c r="D31" s="44" t="s">
        <v>47</v>
      </c>
      <c r="E31" s="142">
        <v>14.25</v>
      </c>
      <c r="F31" s="140">
        <v>0</v>
      </c>
      <c r="G31" s="140">
        <v>0.13068181818181818</v>
      </c>
      <c r="H31" s="146">
        <v>0.40909090909090912</v>
      </c>
    </row>
    <row r="32" spans="1:8" ht="6.95" customHeight="1" x14ac:dyDescent="0.2">
      <c r="A32" s="12"/>
      <c r="B32" s="13"/>
      <c r="C32" s="31"/>
      <c r="D32" s="44"/>
      <c r="E32" s="77"/>
      <c r="F32" s="77"/>
      <c r="G32" s="77"/>
    </row>
    <row r="33" spans="1:8" ht="6.95" customHeight="1" x14ac:dyDescent="0.3">
      <c r="A33" s="55"/>
      <c r="B33" s="28"/>
      <c r="C33" s="63"/>
      <c r="D33" s="86"/>
      <c r="E33" s="86"/>
      <c r="F33" s="86"/>
      <c r="G33" s="86"/>
      <c r="H33" s="86"/>
    </row>
    <row r="34" spans="1:8" ht="12.6" customHeight="1" x14ac:dyDescent="0.2">
      <c r="A34" s="24" t="s">
        <v>108</v>
      </c>
      <c r="B34" s="13"/>
      <c r="C34" s="13"/>
      <c r="D34" s="13"/>
      <c r="E34" s="142"/>
      <c r="F34" s="13"/>
      <c r="G34" s="13"/>
    </row>
    <row r="35" spans="1:8" ht="35.1" customHeight="1" x14ac:dyDescent="0.2">
      <c r="A35" s="24"/>
      <c r="B35" s="13"/>
      <c r="C35" s="13"/>
      <c r="D35" s="13"/>
      <c r="E35" s="13"/>
      <c r="F35" s="13"/>
      <c r="G35" s="13"/>
    </row>
    <row r="36" spans="1:8" ht="12.6" customHeight="1" x14ac:dyDescent="0.2">
      <c r="A36" s="24"/>
      <c r="B36" s="13"/>
      <c r="C36" s="13"/>
      <c r="D36" s="13"/>
      <c r="E36" s="13"/>
      <c r="F36" s="13"/>
      <c r="G36" s="13"/>
    </row>
    <row r="37" spans="1:8" ht="11.45" customHeight="1" x14ac:dyDescent="0.2">
      <c r="A37" s="24" t="s">
        <v>53</v>
      </c>
      <c r="B37" s="13"/>
      <c r="C37" s="13"/>
      <c r="D37" s="13"/>
      <c r="E37" s="13"/>
      <c r="F37" s="13"/>
      <c r="G37" s="13"/>
    </row>
    <row r="38" spans="1:8" ht="11.45" customHeight="1" x14ac:dyDescent="0.2">
      <c r="A38" s="24" t="s">
        <v>54</v>
      </c>
    </row>
  </sheetData>
  <sheetProtection sheet="1" objects="1" scenarios="1"/>
  <mergeCells count="5">
    <mergeCell ref="C3:D3"/>
    <mergeCell ref="A10:B10"/>
    <mergeCell ref="A16:B16"/>
    <mergeCell ref="A21:B21"/>
    <mergeCell ref="A27:B27"/>
  </mergeCells>
  <pageMargins left="0.39370078740157483" right="0.39370078740157483" top="0.78740157480314965" bottom="0.39370078740157483" header="0" footer="0"/>
  <pageSetup paperSize="9" scale="79"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zoomScaleNormal="100" zoomScaleSheetLayoutView="100" workbookViewId="0">
      <selection activeCell="K31" sqref="K31"/>
    </sheetView>
  </sheetViews>
  <sheetFormatPr baseColWidth="10" defaultColWidth="10" defaultRowHeight="12.6" customHeight="1" x14ac:dyDescent="0.2"/>
  <cols>
    <col min="1" max="1" width="3.875" style="3" customWidth="1"/>
    <col min="2" max="2" width="34" style="3" customWidth="1"/>
    <col min="3" max="27" width="5.5" style="3" customWidth="1"/>
    <col min="28" max="28" width="12.875" style="3" customWidth="1"/>
    <col min="29" max="29" width="7.5" style="3" customWidth="1"/>
    <col min="30" max="30" width="5.5" style="3" customWidth="1"/>
    <col min="31" max="31" width="8.5" style="3" customWidth="1"/>
    <col min="32" max="16384" width="10" style="3"/>
  </cols>
  <sheetData>
    <row r="1" spans="1:31" ht="13.5" customHeight="1" x14ac:dyDescent="0.2">
      <c r="A1" s="26" t="s">
        <v>138</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row>
    <row r="2" spans="1:31" s="5" customFormat="1" ht="13.5" customHeight="1" x14ac:dyDescent="0.2">
      <c r="A2" s="4" t="s">
        <v>139</v>
      </c>
      <c r="B2" s="13"/>
      <c r="C2" s="13"/>
      <c r="D2" s="13"/>
      <c r="E2" s="13"/>
      <c r="F2" s="13"/>
      <c r="G2" s="13"/>
      <c r="H2" s="13"/>
      <c r="I2" s="13"/>
      <c r="J2" s="13"/>
      <c r="K2" s="13"/>
      <c r="L2" s="13"/>
      <c r="M2" s="13"/>
      <c r="N2" s="13"/>
      <c r="O2" s="13"/>
      <c r="P2" s="13"/>
      <c r="Q2" s="13"/>
      <c r="R2" s="13"/>
      <c r="S2" s="13"/>
      <c r="T2" s="6"/>
      <c r="U2" s="13"/>
      <c r="V2" s="13"/>
      <c r="W2" s="13"/>
      <c r="X2" s="13"/>
      <c r="Y2" s="13"/>
      <c r="Z2" s="13"/>
      <c r="AA2" s="13"/>
      <c r="AB2" s="13"/>
      <c r="AC2" s="13"/>
      <c r="AD2" s="13"/>
      <c r="AE2" s="13"/>
    </row>
    <row r="3" spans="1:31" s="13" customFormat="1" ht="30.95" customHeight="1" x14ac:dyDescent="0.2">
      <c r="A3" s="67"/>
      <c r="B3" s="83"/>
      <c r="C3" s="147" t="s">
        <v>14</v>
      </c>
      <c r="D3" s="147" t="s">
        <v>140</v>
      </c>
      <c r="E3" s="147" t="s">
        <v>141</v>
      </c>
      <c r="F3" s="147" t="s">
        <v>142</v>
      </c>
      <c r="G3" s="147" t="s">
        <v>143</v>
      </c>
      <c r="H3" s="147" t="s">
        <v>144</v>
      </c>
      <c r="I3" s="147" t="s">
        <v>145</v>
      </c>
      <c r="J3" s="147" t="s">
        <v>146</v>
      </c>
      <c r="K3" s="147" t="s">
        <v>147</v>
      </c>
      <c r="L3" s="147" t="s">
        <v>148</v>
      </c>
      <c r="M3" s="147" t="s">
        <v>149</v>
      </c>
      <c r="N3" s="147" t="s">
        <v>150</v>
      </c>
      <c r="O3" s="147" t="s">
        <v>151</v>
      </c>
      <c r="P3" s="147" t="s">
        <v>152</v>
      </c>
      <c r="Q3" s="147" t="s">
        <v>153</v>
      </c>
      <c r="R3" s="147" t="s">
        <v>39</v>
      </c>
      <c r="S3" s="147" t="s">
        <v>34</v>
      </c>
      <c r="T3" s="147" t="s">
        <v>154</v>
      </c>
      <c r="U3" s="147" t="s">
        <v>155</v>
      </c>
      <c r="V3" s="147" t="s">
        <v>32</v>
      </c>
      <c r="W3" s="147" t="s">
        <v>156</v>
      </c>
      <c r="X3" s="147" t="s">
        <v>157</v>
      </c>
      <c r="Y3" s="147" t="s">
        <v>158</v>
      </c>
      <c r="Z3" s="147" t="s">
        <v>159</v>
      </c>
      <c r="AA3" s="147" t="s">
        <v>37</v>
      </c>
      <c r="AB3" s="147" t="s">
        <v>160</v>
      </c>
      <c r="AC3" s="147" t="s">
        <v>9</v>
      </c>
      <c r="AD3" s="147" t="s">
        <v>161</v>
      </c>
      <c r="AE3" s="148" t="s">
        <v>86</v>
      </c>
    </row>
    <row r="4" spans="1:31" ht="14.25" customHeight="1" x14ac:dyDescent="0.2">
      <c r="A4" s="11" t="s">
        <v>9</v>
      </c>
      <c r="B4" s="13" t="s">
        <v>10</v>
      </c>
      <c r="C4" s="124">
        <v>27</v>
      </c>
      <c r="D4" s="124">
        <v>0</v>
      </c>
      <c r="E4" s="124">
        <v>1</v>
      </c>
      <c r="F4" s="124">
        <v>13</v>
      </c>
      <c r="G4" s="124">
        <v>4</v>
      </c>
      <c r="H4" s="124">
        <v>2</v>
      </c>
      <c r="I4" s="124">
        <v>1</v>
      </c>
      <c r="J4" s="124">
        <v>0</v>
      </c>
      <c r="K4" s="124">
        <v>7</v>
      </c>
      <c r="L4" s="124">
        <v>9</v>
      </c>
      <c r="M4" s="124">
        <v>0</v>
      </c>
      <c r="N4" s="124">
        <v>12</v>
      </c>
      <c r="O4" s="124">
        <v>2</v>
      </c>
      <c r="P4" s="124">
        <v>1</v>
      </c>
      <c r="Q4" s="124">
        <v>3</v>
      </c>
      <c r="R4" s="124">
        <v>12</v>
      </c>
      <c r="S4" s="124">
        <v>22</v>
      </c>
      <c r="T4" s="124">
        <v>5</v>
      </c>
      <c r="U4" s="124">
        <v>10</v>
      </c>
      <c r="V4" s="124">
        <v>9</v>
      </c>
      <c r="W4" s="124">
        <v>3</v>
      </c>
      <c r="X4" s="124">
        <v>1</v>
      </c>
      <c r="Y4" s="124">
        <v>1</v>
      </c>
      <c r="Z4" s="124">
        <v>0</v>
      </c>
      <c r="AA4" s="124">
        <v>4</v>
      </c>
      <c r="AB4" s="124">
        <v>149</v>
      </c>
      <c r="AC4" s="124">
        <v>4314</v>
      </c>
      <c r="AD4" s="124">
        <v>17</v>
      </c>
      <c r="AE4" s="124">
        <f>AB4+AC4+AD4</f>
        <v>4480</v>
      </c>
    </row>
    <row r="5" spans="1:31" ht="14.25" customHeight="1" x14ac:dyDescent="0.2">
      <c r="A5" s="12"/>
      <c r="B5" s="19" t="s">
        <v>162</v>
      </c>
      <c r="C5" s="124">
        <v>18</v>
      </c>
      <c r="D5" s="124">
        <v>1</v>
      </c>
      <c r="E5" s="124">
        <v>0</v>
      </c>
      <c r="F5" s="124">
        <v>9</v>
      </c>
      <c r="G5" s="124">
        <v>2</v>
      </c>
      <c r="H5" s="124">
        <v>2</v>
      </c>
      <c r="I5" s="124">
        <v>0</v>
      </c>
      <c r="J5" s="124">
        <v>0</v>
      </c>
      <c r="K5" s="124">
        <v>2</v>
      </c>
      <c r="L5" s="124">
        <v>6</v>
      </c>
      <c r="M5" s="124">
        <v>0</v>
      </c>
      <c r="N5" s="124">
        <v>3</v>
      </c>
      <c r="O5" s="124">
        <v>0</v>
      </c>
      <c r="P5" s="124">
        <v>1</v>
      </c>
      <c r="Q5" s="124">
        <v>0</v>
      </c>
      <c r="R5" s="124">
        <v>3</v>
      </c>
      <c r="S5" s="124">
        <v>21</v>
      </c>
      <c r="T5" s="124">
        <v>2</v>
      </c>
      <c r="U5" s="124">
        <v>1</v>
      </c>
      <c r="V5" s="124">
        <v>11</v>
      </c>
      <c r="W5" s="124">
        <v>2</v>
      </c>
      <c r="X5" s="124">
        <v>0</v>
      </c>
      <c r="Y5" s="124">
        <v>0</v>
      </c>
      <c r="Z5" s="124">
        <v>0</v>
      </c>
      <c r="AA5" s="124">
        <v>3</v>
      </c>
      <c r="AB5" s="124">
        <v>87</v>
      </c>
      <c r="AC5" s="124">
        <v>2850</v>
      </c>
      <c r="AD5" s="124">
        <v>12</v>
      </c>
      <c r="AE5" s="124">
        <f t="shared" ref="AE5:AE8" si="0">AB5+AC5+AD5</f>
        <v>2949</v>
      </c>
    </row>
    <row r="6" spans="1:31" ht="14.25" customHeight="1" x14ac:dyDescent="0.2">
      <c r="A6" s="12"/>
      <c r="B6" s="13" t="s">
        <v>15</v>
      </c>
      <c r="C6" s="124">
        <v>30</v>
      </c>
      <c r="D6" s="124">
        <v>0</v>
      </c>
      <c r="E6" s="124">
        <v>1</v>
      </c>
      <c r="F6" s="124">
        <v>4</v>
      </c>
      <c r="G6" s="124">
        <v>3</v>
      </c>
      <c r="H6" s="124">
        <v>4</v>
      </c>
      <c r="I6" s="124">
        <v>0</v>
      </c>
      <c r="J6" s="124">
        <v>0</v>
      </c>
      <c r="K6" s="124">
        <v>2</v>
      </c>
      <c r="L6" s="124">
        <v>5</v>
      </c>
      <c r="M6" s="124">
        <v>0</v>
      </c>
      <c r="N6" s="124">
        <v>8</v>
      </c>
      <c r="O6" s="124">
        <v>0</v>
      </c>
      <c r="P6" s="124">
        <v>3</v>
      </c>
      <c r="Q6" s="124">
        <v>0</v>
      </c>
      <c r="R6" s="124">
        <v>35</v>
      </c>
      <c r="S6" s="124">
        <v>6</v>
      </c>
      <c r="T6" s="124">
        <v>7</v>
      </c>
      <c r="U6" s="124">
        <v>13</v>
      </c>
      <c r="V6" s="124">
        <v>10</v>
      </c>
      <c r="W6" s="124">
        <v>2</v>
      </c>
      <c r="X6" s="124">
        <v>0</v>
      </c>
      <c r="Y6" s="124">
        <v>0</v>
      </c>
      <c r="Z6" s="124">
        <v>3</v>
      </c>
      <c r="AA6" s="124">
        <v>7</v>
      </c>
      <c r="AB6" s="124">
        <v>143</v>
      </c>
      <c r="AC6" s="124">
        <v>2135</v>
      </c>
      <c r="AD6" s="124">
        <v>14</v>
      </c>
      <c r="AE6" s="124">
        <f t="shared" si="0"/>
        <v>2292</v>
      </c>
    </row>
    <row r="7" spans="1:31" ht="14.25" customHeight="1" x14ac:dyDescent="0.2">
      <c r="A7" s="12"/>
      <c r="B7" s="13" t="s">
        <v>13</v>
      </c>
      <c r="C7" s="124">
        <v>65</v>
      </c>
      <c r="D7" s="124">
        <v>1</v>
      </c>
      <c r="E7" s="124">
        <v>1</v>
      </c>
      <c r="F7" s="124">
        <v>6</v>
      </c>
      <c r="G7" s="124">
        <v>4</v>
      </c>
      <c r="H7" s="124">
        <v>9</v>
      </c>
      <c r="I7" s="124">
        <v>0</v>
      </c>
      <c r="J7" s="124">
        <v>1</v>
      </c>
      <c r="K7" s="124">
        <v>3</v>
      </c>
      <c r="L7" s="124">
        <v>1</v>
      </c>
      <c r="M7" s="124">
        <v>0</v>
      </c>
      <c r="N7" s="124">
        <v>21</v>
      </c>
      <c r="O7" s="124">
        <v>0</v>
      </c>
      <c r="P7" s="124">
        <v>4</v>
      </c>
      <c r="Q7" s="124">
        <v>6</v>
      </c>
      <c r="R7" s="124">
        <v>13</v>
      </c>
      <c r="S7" s="124">
        <v>12</v>
      </c>
      <c r="T7" s="124">
        <v>3</v>
      </c>
      <c r="U7" s="124">
        <v>24</v>
      </c>
      <c r="V7" s="124">
        <v>7</v>
      </c>
      <c r="W7" s="124">
        <v>2</v>
      </c>
      <c r="X7" s="124">
        <v>1</v>
      </c>
      <c r="Y7" s="124">
        <v>2</v>
      </c>
      <c r="Z7" s="124">
        <v>3</v>
      </c>
      <c r="AA7" s="124">
        <v>18</v>
      </c>
      <c r="AB7" s="124">
        <v>207</v>
      </c>
      <c r="AC7" s="124">
        <v>1775</v>
      </c>
      <c r="AD7" s="124">
        <v>28</v>
      </c>
      <c r="AE7" s="124">
        <f t="shared" si="0"/>
        <v>2010</v>
      </c>
    </row>
    <row r="8" spans="1:31" ht="14.25" customHeight="1" x14ac:dyDescent="0.2">
      <c r="A8" s="12"/>
      <c r="B8" s="13" t="s">
        <v>16</v>
      </c>
      <c r="C8" s="124">
        <v>13</v>
      </c>
      <c r="D8" s="124">
        <v>0</v>
      </c>
      <c r="E8" s="124">
        <v>0</v>
      </c>
      <c r="F8" s="124">
        <v>5</v>
      </c>
      <c r="G8" s="124">
        <v>0</v>
      </c>
      <c r="H8" s="124">
        <v>1</v>
      </c>
      <c r="I8" s="124">
        <v>0</v>
      </c>
      <c r="J8" s="124">
        <v>0</v>
      </c>
      <c r="K8" s="124">
        <v>3</v>
      </c>
      <c r="L8" s="124">
        <v>0</v>
      </c>
      <c r="M8" s="124">
        <v>0</v>
      </c>
      <c r="N8" s="124">
        <v>5</v>
      </c>
      <c r="O8" s="124">
        <v>0</v>
      </c>
      <c r="P8" s="124">
        <v>0</v>
      </c>
      <c r="Q8" s="124">
        <v>0</v>
      </c>
      <c r="R8" s="124">
        <v>0</v>
      </c>
      <c r="S8" s="124">
        <v>0</v>
      </c>
      <c r="T8" s="124">
        <v>0</v>
      </c>
      <c r="U8" s="124">
        <v>2</v>
      </c>
      <c r="V8" s="124">
        <v>0</v>
      </c>
      <c r="W8" s="124">
        <v>0</v>
      </c>
      <c r="X8" s="124">
        <v>1</v>
      </c>
      <c r="Y8" s="124">
        <v>0</v>
      </c>
      <c r="Z8" s="124">
        <v>3</v>
      </c>
      <c r="AA8" s="124">
        <v>5</v>
      </c>
      <c r="AB8" s="124">
        <v>38</v>
      </c>
      <c r="AC8" s="124">
        <v>175</v>
      </c>
      <c r="AD8" s="124">
        <v>0</v>
      </c>
      <c r="AE8" s="124">
        <f t="shared" si="0"/>
        <v>213</v>
      </c>
    </row>
    <row r="9" spans="1:31" s="13" customFormat="1" ht="28.5" customHeight="1" x14ac:dyDescent="0.2">
      <c r="A9" s="218" t="s">
        <v>105</v>
      </c>
      <c r="B9" s="218"/>
      <c r="C9" s="125">
        <f>SUM(C4:C8)</f>
        <v>153</v>
      </c>
      <c r="D9" s="125">
        <f t="shared" ref="D9:AD9" si="1">SUM(D4:D8)</f>
        <v>2</v>
      </c>
      <c r="E9" s="125">
        <f t="shared" si="1"/>
        <v>3</v>
      </c>
      <c r="F9" s="125">
        <f t="shared" si="1"/>
        <v>37</v>
      </c>
      <c r="G9" s="125">
        <f t="shared" si="1"/>
        <v>13</v>
      </c>
      <c r="H9" s="125">
        <f t="shared" si="1"/>
        <v>18</v>
      </c>
      <c r="I9" s="125">
        <f t="shared" si="1"/>
        <v>1</v>
      </c>
      <c r="J9" s="125">
        <f t="shared" si="1"/>
        <v>1</v>
      </c>
      <c r="K9" s="125">
        <f t="shared" si="1"/>
        <v>17</v>
      </c>
      <c r="L9" s="125">
        <f t="shared" si="1"/>
        <v>21</v>
      </c>
      <c r="M9" s="125">
        <f t="shared" si="1"/>
        <v>0</v>
      </c>
      <c r="N9" s="125">
        <f t="shared" si="1"/>
        <v>49</v>
      </c>
      <c r="O9" s="125">
        <f t="shared" si="1"/>
        <v>2</v>
      </c>
      <c r="P9" s="125">
        <f t="shared" si="1"/>
        <v>9</v>
      </c>
      <c r="Q9" s="125">
        <f t="shared" si="1"/>
        <v>9</v>
      </c>
      <c r="R9" s="125">
        <f t="shared" si="1"/>
        <v>63</v>
      </c>
      <c r="S9" s="125">
        <f t="shared" si="1"/>
        <v>61</v>
      </c>
      <c r="T9" s="125">
        <f t="shared" si="1"/>
        <v>17</v>
      </c>
      <c r="U9" s="125">
        <f t="shared" si="1"/>
        <v>50</v>
      </c>
      <c r="V9" s="125">
        <f t="shared" si="1"/>
        <v>37</v>
      </c>
      <c r="W9" s="125">
        <f t="shared" si="1"/>
        <v>9</v>
      </c>
      <c r="X9" s="125">
        <f t="shared" si="1"/>
        <v>3</v>
      </c>
      <c r="Y9" s="125">
        <f t="shared" si="1"/>
        <v>3</v>
      </c>
      <c r="Z9" s="125">
        <f t="shared" si="1"/>
        <v>9</v>
      </c>
      <c r="AA9" s="125">
        <f t="shared" si="1"/>
        <v>37</v>
      </c>
      <c r="AB9" s="125">
        <f t="shared" si="1"/>
        <v>624</v>
      </c>
      <c r="AC9" s="125">
        <f t="shared" si="1"/>
        <v>11249</v>
      </c>
      <c r="AD9" s="125">
        <f t="shared" si="1"/>
        <v>71</v>
      </c>
      <c r="AE9" s="125">
        <f>SUM(AE4:AE8)</f>
        <v>11944</v>
      </c>
    </row>
    <row r="10" spans="1:31" ht="6.95" customHeight="1" x14ac:dyDescent="0.2">
      <c r="B10" s="13"/>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row>
    <row r="11" spans="1:31" ht="14.25" customHeight="1" x14ac:dyDescent="0.2">
      <c r="A11" s="11" t="s">
        <v>9</v>
      </c>
      <c r="B11" s="13" t="s">
        <v>19</v>
      </c>
      <c r="C11" s="124">
        <v>0</v>
      </c>
      <c r="D11" s="124">
        <v>0</v>
      </c>
      <c r="E11" s="124">
        <v>0</v>
      </c>
      <c r="F11" s="124">
        <v>0</v>
      </c>
      <c r="G11" s="124">
        <v>0</v>
      </c>
      <c r="H11" s="124">
        <v>0</v>
      </c>
      <c r="I11" s="124">
        <v>0</v>
      </c>
      <c r="J11" s="124">
        <v>0</v>
      </c>
      <c r="K11" s="124">
        <v>0</v>
      </c>
      <c r="L11" s="124">
        <v>0</v>
      </c>
      <c r="M11" s="124">
        <v>0</v>
      </c>
      <c r="N11" s="124">
        <v>1</v>
      </c>
      <c r="O11" s="124">
        <v>0</v>
      </c>
      <c r="P11" s="124">
        <v>0</v>
      </c>
      <c r="Q11" s="124">
        <v>0</v>
      </c>
      <c r="R11" s="124">
        <v>1</v>
      </c>
      <c r="S11" s="124">
        <v>0</v>
      </c>
      <c r="T11" s="124">
        <v>0</v>
      </c>
      <c r="U11" s="124">
        <v>0</v>
      </c>
      <c r="V11" s="124">
        <v>0</v>
      </c>
      <c r="W11" s="124">
        <v>0</v>
      </c>
      <c r="X11" s="124">
        <v>0</v>
      </c>
      <c r="Y11" s="124">
        <v>0</v>
      </c>
      <c r="Z11" s="124">
        <v>0</v>
      </c>
      <c r="AA11" s="124">
        <v>0</v>
      </c>
      <c r="AB11" s="124">
        <v>2</v>
      </c>
      <c r="AC11" s="124">
        <v>169</v>
      </c>
      <c r="AD11" s="124">
        <v>2</v>
      </c>
      <c r="AE11" s="124">
        <f>AB11+AC11+AD11</f>
        <v>173</v>
      </c>
    </row>
    <row r="12" spans="1:31" ht="14.25" customHeight="1" x14ac:dyDescent="0.2">
      <c r="A12" s="12"/>
      <c r="B12" s="13" t="s">
        <v>20</v>
      </c>
      <c r="C12" s="124">
        <v>4</v>
      </c>
      <c r="D12" s="124">
        <v>0</v>
      </c>
      <c r="E12" s="124">
        <v>0</v>
      </c>
      <c r="F12" s="124">
        <v>4</v>
      </c>
      <c r="G12" s="124">
        <v>2</v>
      </c>
      <c r="H12" s="124">
        <v>0</v>
      </c>
      <c r="I12" s="124">
        <v>0</v>
      </c>
      <c r="J12" s="124">
        <v>0</v>
      </c>
      <c r="K12" s="124">
        <v>0</v>
      </c>
      <c r="L12" s="124">
        <v>0</v>
      </c>
      <c r="M12" s="124">
        <v>0</v>
      </c>
      <c r="N12" s="124">
        <v>1</v>
      </c>
      <c r="O12" s="124">
        <v>0</v>
      </c>
      <c r="P12" s="124">
        <v>0</v>
      </c>
      <c r="Q12" s="124">
        <v>0</v>
      </c>
      <c r="R12" s="124">
        <v>6</v>
      </c>
      <c r="S12" s="124">
        <v>0</v>
      </c>
      <c r="T12" s="124">
        <v>3</v>
      </c>
      <c r="U12" s="124">
        <v>1</v>
      </c>
      <c r="V12" s="124">
        <v>2</v>
      </c>
      <c r="W12" s="124">
        <v>3</v>
      </c>
      <c r="X12" s="124">
        <v>0</v>
      </c>
      <c r="Y12" s="124">
        <v>0</v>
      </c>
      <c r="Z12" s="124">
        <v>0</v>
      </c>
      <c r="AA12" s="124">
        <v>0</v>
      </c>
      <c r="AB12" s="124">
        <v>26</v>
      </c>
      <c r="AC12" s="124">
        <v>23</v>
      </c>
      <c r="AD12" s="124">
        <v>0</v>
      </c>
      <c r="AE12" s="124">
        <f t="shared" ref="AE12:AE14" si="2">AB12+AC12+AD12</f>
        <v>49</v>
      </c>
    </row>
    <row r="13" spans="1:31" ht="14.25" customHeight="1" x14ac:dyDescent="0.2">
      <c r="A13" s="12"/>
      <c r="B13" s="19" t="s">
        <v>137</v>
      </c>
      <c r="C13" s="124">
        <v>4</v>
      </c>
      <c r="D13" s="124">
        <v>0</v>
      </c>
      <c r="E13" s="124">
        <v>0</v>
      </c>
      <c r="F13" s="124">
        <v>0</v>
      </c>
      <c r="G13" s="124">
        <v>1</v>
      </c>
      <c r="H13" s="124">
        <v>0</v>
      </c>
      <c r="I13" s="124">
        <v>0</v>
      </c>
      <c r="J13" s="124">
        <v>0</v>
      </c>
      <c r="K13" s="124">
        <v>1</v>
      </c>
      <c r="L13" s="124">
        <v>0</v>
      </c>
      <c r="M13" s="124">
        <v>0</v>
      </c>
      <c r="N13" s="124">
        <v>0</v>
      </c>
      <c r="O13" s="124">
        <v>0</v>
      </c>
      <c r="P13" s="124">
        <v>0</v>
      </c>
      <c r="Q13" s="124">
        <v>0</v>
      </c>
      <c r="R13" s="124">
        <v>0</v>
      </c>
      <c r="S13" s="124">
        <v>1</v>
      </c>
      <c r="T13" s="124">
        <v>0</v>
      </c>
      <c r="U13" s="124">
        <v>3</v>
      </c>
      <c r="V13" s="124">
        <v>1</v>
      </c>
      <c r="W13" s="124">
        <v>0</v>
      </c>
      <c r="X13" s="124">
        <v>0</v>
      </c>
      <c r="Y13" s="124">
        <v>0</v>
      </c>
      <c r="Z13" s="124">
        <v>0</v>
      </c>
      <c r="AA13" s="124">
        <v>4</v>
      </c>
      <c r="AB13" s="124">
        <v>15</v>
      </c>
      <c r="AC13" s="124">
        <v>42</v>
      </c>
      <c r="AD13" s="124">
        <v>0</v>
      </c>
      <c r="AE13" s="124">
        <f t="shared" si="2"/>
        <v>57</v>
      </c>
    </row>
    <row r="14" spans="1:31" ht="14.25" customHeight="1" x14ac:dyDescent="0.2">
      <c r="A14" s="12"/>
      <c r="B14" s="19" t="s">
        <v>23</v>
      </c>
      <c r="C14" s="124">
        <v>0</v>
      </c>
      <c r="D14" s="124">
        <v>0</v>
      </c>
      <c r="E14" s="124">
        <v>0</v>
      </c>
      <c r="F14" s="124">
        <v>0</v>
      </c>
      <c r="G14" s="124">
        <v>0</v>
      </c>
      <c r="H14" s="124">
        <v>0</v>
      </c>
      <c r="I14" s="124">
        <v>0</v>
      </c>
      <c r="J14" s="124">
        <v>0</v>
      </c>
      <c r="K14" s="124">
        <v>0</v>
      </c>
      <c r="L14" s="124">
        <v>0</v>
      </c>
      <c r="M14" s="124">
        <v>0</v>
      </c>
      <c r="N14" s="124">
        <v>0</v>
      </c>
      <c r="O14" s="124">
        <v>0</v>
      </c>
      <c r="P14" s="124">
        <v>0</v>
      </c>
      <c r="Q14" s="124">
        <v>0</v>
      </c>
      <c r="R14" s="124">
        <v>0</v>
      </c>
      <c r="S14" s="124">
        <v>2</v>
      </c>
      <c r="T14" s="124">
        <v>0</v>
      </c>
      <c r="U14" s="124">
        <v>0</v>
      </c>
      <c r="V14" s="124">
        <v>0</v>
      </c>
      <c r="W14" s="124">
        <v>0</v>
      </c>
      <c r="X14" s="124">
        <v>0</v>
      </c>
      <c r="Y14" s="124">
        <v>0</v>
      </c>
      <c r="Z14" s="124">
        <v>0</v>
      </c>
      <c r="AA14" s="124">
        <v>0</v>
      </c>
      <c r="AB14" s="124">
        <v>2</v>
      </c>
      <c r="AC14" s="124">
        <v>23</v>
      </c>
      <c r="AD14" s="124">
        <v>0</v>
      </c>
      <c r="AE14" s="124">
        <f t="shared" si="2"/>
        <v>25</v>
      </c>
    </row>
    <row r="15" spans="1:31" s="13" customFormat="1" ht="28.5" customHeight="1" x14ac:dyDescent="0.2">
      <c r="A15" s="218" t="s">
        <v>106</v>
      </c>
      <c r="B15" s="218"/>
      <c r="C15" s="125">
        <f t="shared" ref="C15:AE15" si="3">SUM(C11:C14)</f>
        <v>8</v>
      </c>
      <c r="D15" s="125">
        <f t="shared" si="3"/>
        <v>0</v>
      </c>
      <c r="E15" s="125">
        <f t="shared" si="3"/>
        <v>0</v>
      </c>
      <c r="F15" s="125">
        <f t="shared" si="3"/>
        <v>4</v>
      </c>
      <c r="G15" s="125">
        <f t="shared" si="3"/>
        <v>3</v>
      </c>
      <c r="H15" s="125">
        <f t="shared" si="3"/>
        <v>0</v>
      </c>
      <c r="I15" s="125">
        <f t="shared" si="3"/>
        <v>0</v>
      </c>
      <c r="J15" s="125">
        <f t="shared" si="3"/>
        <v>0</v>
      </c>
      <c r="K15" s="125">
        <f t="shared" si="3"/>
        <v>1</v>
      </c>
      <c r="L15" s="125">
        <f t="shared" si="3"/>
        <v>0</v>
      </c>
      <c r="M15" s="125">
        <f t="shared" si="3"/>
        <v>0</v>
      </c>
      <c r="N15" s="125">
        <f t="shared" si="3"/>
        <v>2</v>
      </c>
      <c r="O15" s="125">
        <f t="shared" si="3"/>
        <v>0</v>
      </c>
      <c r="P15" s="125">
        <f t="shared" si="3"/>
        <v>0</v>
      </c>
      <c r="Q15" s="125">
        <f t="shared" si="3"/>
        <v>0</v>
      </c>
      <c r="R15" s="125">
        <f t="shared" si="3"/>
        <v>7</v>
      </c>
      <c r="S15" s="125">
        <f t="shared" si="3"/>
        <v>3</v>
      </c>
      <c r="T15" s="125">
        <f t="shared" si="3"/>
        <v>3</v>
      </c>
      <c r="U15" s="125">
        <f t="shared" si="3"/>
        <v>4</v>
      </c>
      <c r="V15" s="125">
        <f t="shared" si="3"/>
        <v>3</v>
      </c>
      <c r="W15" s="125">
        <f t="shared" si="3"/>
        <v>3</v>
      </c>
      <c r="X15" s="125">
        <f t="shared" si="3"/>
        <v>0</v>
      </c>
      <c r="Y15" s="125">
        <f t="shared" si="3"/>
        <v>0</v>
      </c>
      <c r="Z15" s="125">
        <f t="shared" si="3"/>
        <v>0</v>
      </c>
      <c r="AA15" s="125">
        <f t="shared" si="3"/>
        <v>4</v>
      </c>
      <c r="AB15" s="125">
        <f t="shared" si="3"/>
        <v>45</v>
      </c>
      <c r="AC15" s="125">
        <f t="shared" si="3"/>
        <v>257</v>
      </c>
      <c r="AD15" s="125">
        <f t="shared" si="3"/>
        <v>2</v>
      </c>
      <c r="AE15" s="125">
        <f t="shared" si="3"/>
        <v>304</v>
      </c>
    </row>
    <row r="16" spans="1:31" ht="6.95" customHeight="1" x14ac:dyDescent="0.2">
      <c r="B16" s="13"/>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row>
    <row r="17" spans="1:31" ht="14.25" customHeight="1" x14ac:dyDescent="0.2">
      <c r="A17" s="11" t="s">
        <v>9</v>
      </c>
      <c r="B17" s="13" t="s">
        <v>25</v>
      </c>
      <c r="C17" s="124">
        <v>48</v>
      </c>
      <c r="D17" s="124">
        <v>0</v>
      </c>
      <c r="E17" s="124">
        <v>3</v>
      </c>
      <c r="F17" s="124">
        <v>1</v>
      </c>
      <c r="G17" s="124">
        <v>5</v>
      </c>
      <c r="H17" s="124">
        <v>6</v>
      </c>
      <c r="I17" s="124">
        <v>0</v>
      </c>
      <c r="J17" s="124">
        <v>0</v>
      </c>
      <c r="K17" s="124">
        <v>2</v>
      </c>
      <c r="L17" s="124">
        <v>4</v>
      </c>
      <c r="M17" s="124">
        <v>0</v>
      </c>
      <c r="N17" s="124">
        <v>3</v>
      </c>
      <c r="O17" s="124">
        <v>0</v>
      </c>
      <c r="P17" s="124">
        <v>0</v>
      </c>
      <c r="Q17" s="124">
        <v>4</v>
      </c>
      <c r="R17" s="124">
        <v>16</v>
      </c>
      <c r="S17" s="124">
        <v>22</v>
      </c>
      <c r="T17" s="124">
        <v>2</v>
      </c>
      <c r="U17" s="124">
        <v>7</v>
      </c>
      <c r="V17" s="124">
        <v>23</v>
      </c>
      <c r="W17" s="124">
        <v>0</v>
      </c>
      <c r="X17" s="124">
        <v>1</v>
      </c>
      <c r="Y17" s="124">
        <v>0</v>
      </c>
      <c r="Z17" s="124">
        <v>0</v>
      </c>
      <c r="AA17" s="124">
        <v>9</v>
      </c>
      <c r="AB17" s="124">
        <v>156</v>
      </c>
      <c r="AC17" s="124">
        <v>335</v>
      </c>
      <c r="AD17" s="124">
        <v>1</v>
      </c>
      <c r="AE17" s="124">
        <f t="shared" ref="AE17:AE19" si="4">AB17+AC17+AD17</f>
        <v>492</v>
      </c>
    </row>
    <row r="18" spans="1:31" ht="14.25" customHeight="1" x14ac:dyDescent="0.2">
      <c r="A18" s="12"/>
      <c r="B18" s="13" t="s">
        <v>27</v>
      </c>
      <c r="C18" s="124">
        <v>0</v>
      </c>
      <c r="D18" s="124">
        <v>0</v>
      </c>
      <c r="E18" s="124">
        <v>0</v>
      </c>
      <c r="F18" s="124">
        <v>1</v>
      </c>
      <c r="G18" s="124">
        <v>0</v>
      </c>
      <c r="H18" s="124">
        <v>0</v>
      </c>
      <c r="I18" s="124">
        <v>0</v>
      </c>
      <c r="J18" s="124">
        <v>0</v>
      </c>
      <c r="K18" s="124">
        <v>0</v>
      </c>
      <c r="L18" s="124">
        <v>0</v>
      </c>
      <c r="M18" s="124">
        <v>0</v>
      </c>
      <c r="N18" s="124">
        <v>3</v>
      </c>
      <c r="O18" s="124">
        <v>0</v>
      </c>
      <c r="P18" s="124">
        <v>0</v>
      </c>
      <c r="Q18" s="124">
        <v>0</v>
      </c>
      <c r="R18" s="124">
        <v>2</v>
      </c>
      <c r="S18" s="124">
        <v>1</v>
      </c>
      <c r="T18" s="124">
        <v>0</v>
      </c>
      <c r="U18" s="124">
        <v>0</v>
      </c>
      <c r="V18" s="124">
        <v>0</v>
      </c>
      <c r="W18" s="124">
        <v>0</v>
      </c>
      <c r="X18" s="124">
        <v>0</v>
      </c>
      <c r="Y18" s="124">
        <v>0</v>
      </c>
      <c r="Z18" s="124">
        <v>0</v>
      </c>
      <c r="AA18" s="124">
        <v>0</v>
      </c>
      <c r="AB18" s="124">
        <v>7</v>
      </c>
      <c r="AC18" s="124">
        <v>127</v>
      </c>
      <c r="AD18" s="124">
        <v>0</v>
      </c>
      <c r="AE18" s="124">
        <f t="shared" si="4"/>
        <v>134</v>
      </c>
    </row>
    <row r="19" spans="1:31" ht="14.25" customHeight="1" x14ac:dyDescent="0.2">
      <c r="A19" s="12"/>
      <c r="B19" s="19" t="s">
        <v>29</v>
      </c>
      <c r="C19" s="124">
        <v>3</v>
      </c>
      <c r="D19" s="124">
        <v>1</v>
      </c>
      <c r="E19" s="124">
        <v>0</v>
      </c>
      <c r="F19" s="124">
        <v>2</v>
      </c>
      <c r="G19" s="124">
        <v>0</v>
      </c>
      <c r="H19" s="124">
        <v>0</v>
      </c>
      <c r="I19" s="124">
        <v>0</v>
      </c>
      <c r="J19" s="124">
        <v>0</v>
      </c>
      <c r="K19" s="124">
        <v>1</v>
      </c>
      <c r="L19" s="124">
        <v>3</v>
      </c>
      <c r="M19" s="124">
        <v>0</v>
      </c>
      <c r="N19" s="124">
        <v>2</v>
      </c>
      <c r="O19" s="124">
        <v>0</v>
      </c>
      <c r="P19" s="124">
        <v>0</v>
      </c>
      <c r="Q19" s="124">
        <v>1</v>
      </c>
      <c r="R19" s="124">
        <v>4</v>
      </c>
      <c r="S19" s="124">
        <v>1</v>
      </c>
      <c r="T19" s="124">
        <v>0</v>
      </c>
      <c r="U19" s="124">
        <v>0</v>
      </c>
      <c r="V19" s="124">
        <v>0</v>
      </c>
      <c r="W19" s="124">
        <v>0</v>
      </c>
      <c r="X19" s="124">
        <v>0</v>
      </c>
      <c r="Y19" s="124">
        <v>0</v>
      </c>
      <c r="Z19" s="124">
        <v>0</v>
      </c>
      <c r="AA19" s="124">
        <v>0</v>
      </c>
      <c r="AB19" s="124">
        <v>18</v>
      </c>
      <c r="AC19" s="124">
        <v>20</v>
      </c>
      <c r="AD19" s="124">
        <v>0</v>
      </c>
      <c r="AE19" s="124">
        <f t="shared" si="4"/>
        <v>38</v>
      </c>
    </row>
    <row r="20" spans="1:31" s="13" customFormat="1" ht="28.5" customHeight="1" x14ac:dyDescent="0.2">
      <c r="A20" s="218" t="s">
        <v>107</v>
      </c>
      <c r="B20" s="218"/>
      <c r="C20" s="127">
        <f t="shared" ref="C20:AE20" si="5">SUM(C17:C19)</f>
        <v>51</v>
      </c>
      <c r="D20" s="127">
        <f t="shared" si="5"/>
        <v>1</v>
      </c>
      <c r="E20" s="127">
        <f t="shared" si="5"/>
        <v>3</v>
      </c>
      <c r="F20" s="127">
        <f t="shared" si="5"/>
        <v>4</v>
      </c>
      <c r="G20" s="127">
        <f t="shared" si="5"/>
        <v>5</v>
      </c>
      <c r="H20" s="127">
        <f t="shared" si="5"/>
        <v>6</v>
      </c>
      <c r="I20" s="127">
        <f t="shared" si="5"/>
        <v>0</v>
      </c>
      <c r="J20" s="127">
        <f t="shared" si="5"/>
        <v>0</v>
      </c>
      <c r="K20" s="127">
        <f t="shared" si="5"/>
        <v>3</v>
      </c>
      <c r="L20" s="127">
        <f t="shared" si="5"/>
        <v>7</v>
      </c>
      <c r="M20" s="127">
        <f t="shared" si="5"/>
        <v>0</v>
      </c>
      <c r="N20" s="127">
        <f t="shared" si="5"/>
        <v>8</v>
      </c>
      <c r="O20" s="127">
        <f t="shared" si="5"/>
        <v>0</v>
      </c>
      <c r="P20" s="127">
        <f t="shared" si="5"/>
        <v>0</v>
      </c>
      <c r="Q20" s="127">
        <f t="shared" si="5"/>
        <v>5</v>
      </c>
      <c r="R20" s="127">
        <f t="shared" si="5"/>
        <v>22</v>
      </c>
      <c r="S20" s="127">
        <f t="shared" si="5"/>
        <v>24</v>
      </c>
      <c r="T20" s="127">
        <f t="shared" si="5"/>
        <v>2</v>
      </c>
      <c r="U20" s="127">
        <f t="shared" si="5"/>
        <v>7</v>
      </c>
      <c r="V20" s="127">
        <f t="shared" si="5"/>
        <v>23</v>
      </c>
      <c r="W20" s="127">
        <f t="shared" si="5"/>
        <v>0</v>
      </c>
      <c r="X20" s="127">
        <f t="shared" si="5"/>
        <v>1</v>
      </c>
      <c r="Y20" s="127">
        <f t="shared" si="5"/>
        <v>0</v>
      </c>
      <c r="Z20" s="127">
        <f t="shared" si="5"/>
        <v>0</v>
      </c>
      <c r="AA20" s="127">
        <f t="shared" si="5"/>
        <v>9</v>
      </c>
      <c r="AB20" s="127">
        <f t="shared" si="5"/>
        <v>181</v>
      </c>
      <c r="AC20" s="127">
        <f t="shared" si="5"/>
        <v>482</v>
      </c>
      <c r="AD20" s="127">
        <f t="shared" si="5"/>
        <v>1</v>
      </c>
      <c r="AE20" s="127">
        <f t="shared" si="5"/>
        <v>664</v>
      </c>
    </row>
    <row r="21" spans="1:31" ht="6.95" customHeight="1" x14ac:dyDescent="0.2">
      <c r="B21" s="13"/>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row>
    <row r="22" spans="1:31" ht="14.25" customHeight="1" x14ac:dyDescent="0.2">
      <c r="A22" s="11" t="s">
        <v>9</v>
      </c>
      <c r="B22" s="13" t="s">
        <v>30</v>
      </c>
      <c r="C22" s="124">
        <v>33</v>
      </c>
      <c r="D22" s="124">
        <v>1</v>
      </c>
      <c r="E22" s="124">
        <v>5</v>
      </c>
      <c r="F22" s="124">
        <v>15</v>
      </c>
      <c r="G22" s="124">
        <v>8</v>
      </c>
      <c r="H22" s="124">
        <v>8</v>
      </c>
      <c r="I22" s="124">
        <v>0</v>
      </c>
      <c r="J22" s="124">
        <v>1</v>
      </c>
      <c r="K22" s="124">
        <v>2</v>
      </c>
      <c r="L22" s="124">
        <v>13</v>
      </c>
      <c r="M22" s="124">
        <v>0</v>
      </c>
      <c r="N22" s="124">
        <v>23</v>
      </c>
      <c r="O22" s="124">
        <v>0</v>
      </c>
      <c r="P22" s="124">
        <v>0</v>
      </c>
      <c r="Q22" s="124">
        <v>1</v>
      </c>
      <c r="R22" s="124">
        <v>21</v>
      </c>
      <c r="S22" s="124">
        <v>10</v>
      </c>
      <c r="T22" s="124">
        <v>8</v>
      </c>
      <c r="U22" s="124">
        <v>22</v>
      </c>
      <c r="V22" s="124">
        <v>13</v>
      </c>
      <c r="W22" s="124">
        <v>5</v>
      </c>
      <c r="X22" s="124">
        <v>1</v>
      </c>
      <c r="Y22" s="124">
        <v>1</v>
      </c>
      <c r="Z22" s="124">
        <v>2</v>
      </c>
      <c r="AA22" s="124">
        <v>20</v>
      </c>
      <c r="AB22" s="124">
        <v>213</v>
      </c>
      <c r="AC22" s="124">
        <v>252</v>
      </c>
      <c r="AD22" s="124">
        <v>27</v>
      </c>
      <c r="AE22" s="124">
        <f t="shared" ref="AE22" si="6">AB22+AC22+AD22</f>
        <v>492</v>
      </c>
    </row>
    <row r="23" spans="1:31" ht="7.5" customHeight="1" x14ac:dyDescent="0.2">
      <c r="A23" s="12"/>
      <c r="B23" s="13"/>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row>
    <row r="24" spans="1:31" ht="14.25" customHeight="1" x14ac:dyDescent="0.2">
      <c r="A24" s="67" t="s">
        <v>67</v>
      </c>
      <c r="B24" s="67"/>
      <c r="C24" s="149">
        <f t="shared" ref="C24:AD24" si="7">C9+C15+C20+C22</f>
        <v>245</v>
      </c>
      <c r="D24" s="149">
        <f t="shared" si="7"/>
        <v>4</v>
      </c>
      <c r="E24" s="149">
        <f t="shared" si="7"/>
        <v>11</v>
      </c>
      <c r="F24" s="149">
        <f t="shared" si="7"/>
        <v>60</v>
      </c>
      <c r="G24" s="149">
        <f t="shared" si="7"/>
        <v>29</v>
      </c>
      <c r="H24" s="149">
        <f t="shared" si="7"/>
        <v>32</v>
      </c>
      <c r="I24" s="149">
        <f t="shared" si="7"/>
        <v>1</v>
      </c>
      <c r="J24" s="149">
        <f t="shared" si="7"/>
        <v>2</v>
      </c>
      <c r="K24" s="149">
        <f t="shared" si="7"/>
        <v>23</v>
      </c>
      <c r="L24" s="149">
        <f t="shared" si="7"/>
        <v>41</v>
      </c>
      <c r="M24" s="149">
        <f t="shared" si="7"/>
        <v>0</v>
      </c>
      <c r="N24" s="149">
        <f t="shared" si="7"/>
        <v>82</v>
      </c>
      <c r="O24" s="149">
        <f t="shared" si="7"/>
        <v>2</v>
      </c>
      <c r="P24" s="149">
        <f t="shared" si="7"/>
        <v>9</v>
      </c>
      <c r="Q24" s="149">
        <f t="shared" si="7"/>
        <v>15</v>
      </c>
      <c r="R24" s="149">
        <f t="shared" si="7"/>
        <v>113</v>
      </c>
      <c r="S24" s="149">
        <f t="shared" si="7"/>
        <v>98</v>
      </c>
      <c r="T24" s="149">
        <f t="shared" si="7"/>
        <v>30</v>
      </c>
      <c r="U24" s="149">
        <f t="shared" si="7"/>
        <v>83</v>
      </c>
      <c r="V24" s="149">
        <f t="shared" si="7"/>
        <v>76</v>
      </c>
      <c r="W24" s="149">
        <f t="shared" si="7"/>
        <v>17</v>
      </c>
      <c r="X24" s="149">
        <f t="shared" si="7"/>
        <v>5</v>
      </c>
      <c r="Y24" s="149">
        <f t="shared" si="7"/>
        <v>4</v>
      </c>
      <c r="Z24" s="149">
        <f t="shared" si="7"/>
        <v>11</v>
      </c>
      <c r="AA24" s="149">
        <f t="shared" si="7"/>
        <v>70</v>
      </c>
      <c r="AB24" s="149">
        <f t="shared" si="7"/>
        <v>1063</v>
      </c>
      <c r="AC24" s="149">
        <f t="shared" si="7"/>
        <v>12240</v>
      </c>
      <c r="AD24" s="149">
        <f t="shared" si="7"/>
        <v>101</v>
      </c>
      <c r="AE24" s="149">
        <f>AE9+AE15+AE20+AE22</f>
        <v>13404</v>
      </c>
    </row>
    <row r="25" spans="1:31" ht="6.95" customHeight="1" x14ac:dyDescent="0.2">
      <c r="B25" s="13"/>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row>
    <row r="26" spans="1:31" s="13" customFormat="1" ht="32.25" customHeight="1" x14ac:dyDescent="0.2">
      <c r="A26" s="234" t="s">
        <v>50</v>
      </c>
      <c r="B26" s="234"/>
      <c r="C26" s="124"/>
      <c r="D26" s="124"/>
      <c r="E26" s="124"/>
      <c r="F26" s="124"/>
      <c r="G26" s="124"/>
      <c r="H26" s="124"/>
      <c r="I26" s="124"/>
      <c r="J26" s="124"/>
      <c r="K26" s="124"/>
      <c r="L26" s="124"/>
      <c r="M26" s="124"/>
      <c r="N26" s="124"/>
      <c r="O26" s="124"/>
      <c r="P26" s="124"/>
      <c r="Q26" s="124"/>
      <c r="R26" s="124"/>
      <c r="S26" s="124"/>
      <c r="T26" s="125"/>
      <c r="U26" s="124"/>
      <c r="V26" s="124"/>
      <c r="W26" s="124"/>
      <c r="X26" s="124"/>
      <c r="Y26" s="124"/>
      <c r="Z26" s="124"/>
      <c r="AA26" s="124"/>
      <c r="AB26" s="124"/>
      <c r="AC26" s="124"/>
      <c r="AD26" s="124"/>
      <c r="AE26" s="124"/>
    </row>
    <row r="27" spans="1:31" ht="14.25" customHeight="1" x14ac:dyDescent="0.2">
      <c r="A27" s="11" t="s">
        <v>32</v>
      </c>
      <c r="B27" s="13" t="s">
        <v>51</v>
      </c>
      <c r="C27" s="124">
        <v>74</v>
      </c>
      <c r="D27" s="124">
        <v>2</v>
      </c>
      <c r="E27" s="124">
        <v>37</v>
      </c>
      <c r="F27" s="124">
        <v>24</v>
      </c>
      <c r="G27" s="124">
        <v>13</v>
      </c>
      <c r="H27" s="124">
        <v>17</v>
      </c>
      <c r="I27" s="124">
        <v>3</v>
      </c>
      <c r="J27" s="124">
        <v>0</v>
      </c>
      <c r="K27" s="124">
        <v>7</v>
      </c>
      <c r="L27" s="124">
        <v>14</v>
      </c>
      <c r="M27" s="124">
        <v>1</v>
      </c>
      <c r="N27" s="124">
        <v>82</v>
      </c>
      <c r="O27" s="124">
        <v>0</v>
      </c>
      <c r="P27" s="124">
        <v>9</v>
      </c>
      <c r="Q27" s="124">
        <v>1</v>
      </c>
      <c r="R27" s="124">
        <v>176</v>
      </c>
      <c r="S27" s="124">
        <v>35</v>
      </c>
      <c r="T27" s="124">
        <v>8</v>
      </c>
      <c r="U27" s="124">
        <v>160</v>
      </c>
      <c r="V27" s="124">
        <v>661</v>
      </c>
      <c r="W27" s="124">
        <v>0</v>
      </c>
      <c r="X27" s="124">
        <v>15</v>
      </c>
      <c r="Y27" s="124">
        <v>0</v>
      </c>
      <c r="Z27" s="124">
        <v>3</v>
      </c>
      <c r="AA27" s="124">
        <v>112</v>
      </c>
      <c r="AB27" s="124">
        <f>SUM(C27:AA27)</f>
        <v>1454</v>
      </c>
      <c r="AC27" s="124">
        <v>260</v>
      </c>
      <c r="AD27" s="124">
        <v>24</v>
      </c>
      <c r="AE27" s="124">
        <f>SUM(AB27:AD27)</f>
        <v>1738</v>
      </c>
    </row>
    <row r="28" spans="1:31" ht="14.25" customHeight="1" x14ac:dyDescent="0.2">
      <c r="A28" s="11" t="s">
        <v>34</v>
      </c>
      <c r="B28" s="19" t="s">
        <v>35</v>
      </c>
      <c r="C28" s="124">
        <v>2</v>
      </c>
      <c r="D28" s="124">
        <v>0</v>
      </c>
      <c r="E28" s="124">
        <v>0</v>
      </c>
      <c r="F28" s="124">
        <v>4</v>
      </c>
      <c r="G28" s="124">
        <v>0</v>
      </c>
      <c r="H28" s="124">
        <v>2</v>
      </c>
      <c r="I28" s="124">
        <v>0</v>
      </c>
      <c r="J28" s="124">
        <v>2</v>
      </c>
      <c r="K28" s="124">
        <v>0</v>
      </c>
      <c r="L28" s="124">
        <v>0</v>
      </c>
      <c r="M28" s="124">
        <v>2</v>
      </c>
      <c r="N28" s="124">
        <v>0</v>
      </c>
      <c r="O28" s="124">
        <v>0</v>
      </c>
      <c r="P28" s="124">
        <v>1</v>
      </c>
      <c r="Q28" s="124">
        <v>0</v>
      </c>
      <c r="R28" s="124">
        <v>1</v>
      </c>
      <c r="S28" s="124">
        <v>527</v>
      </c>
      <c r="T28" s="124">
        <v>2</v>
      </c>
      <c r="U28" s="124">
        <v>0</v>
      </c>
      <c r="V28" s="124">
        <v>7</v>
      </c>
      <c r="W28" s="124">
        <v>1</v>
      </c>
      <c r="X28" s="124">
        <v>0</v>
      </c>
      <c r="Y28" s="124">
        <v>0</v>
      </c>
      <c r="Z28" s="124">
        <v>0</v>
      </c>
      <c r="AA28" s="124">
        <v>0</v>
      </c>
      <c r="AB28" s="124">
        <f>SUM(C28:AA28)</f>
        <v>551</v>
      </c>
      <c r="AC28" s="124">
        <v>92</v>
      </c>
      <c r="AD28" s="124">
        <v>12</v>
      </c>
      <c r="AE28" s="124">
        <f>SUM(AB28:AD28)</f>
        <v>655</v>
      </c>
    </row>
    <row r="29" spans="1:31" ht="14.25" customHeight="1" x14ac:dyDescent="0.2">
      <c r="A29" s="11" t="s">
        <v>37</v>
      </c>
      <c r="B29" s="13" t="s">
        <v>38</v>
      </c>
      <c r="C29" s="124">
        <v>123</v>
      </c>
      <c r="D29" s="124">
        <v>0</v>
      </c>
      <c r="E29" s="124">
        <v>0</v>
      </c>
      <c r="F29" s="124">
        <v>12</v>
      </c>
      <c r="G29" s="124">
        <v>2</v>
      </c>
      <c r="H29" s="124">
        <v>4</v>
      </c>
      <c r="I29" s="124">
        <v>2</v>
      </c>
      <c r="J29" s="124">
        <v>0</v>
      </c>
      <c r="K29" s="124">
        <v>2</v>
      </c>
      <c r="L29" s="124">
        <v>5</v>
      </c>
      <c r="M29" s="124">
        <v>0</v>
      </c>
      <c r="N29" s="124">
        <v>93</v>
      </c>
      <c r="O29" s="124">
        <v>0</v>
      </c>
      <c r="P29" s="124">
        <v>7</v>
      </c>
      <c r="Q29" s="124">
        <v>6</v>
      </c>
      <c r="R29" s="124">
        <v>3</v>
      </c>
      <c r="S29" s="124">
        <v>7</v>
      </c>
      <c r="T29" s="124">
        <v>17</v>
      </c>
      <c r="U29" s="124">
        <v>20</v>
      </c>
      <c r="V29" s="124">
        <v>1</v>
      </c>
      <c r="W29" s="124">
        <v>2</v>
      </c>
      <c r="X29" s="124">
        <v>9</v>
      </c>
      <c r="Y29" s="124">
        <v>1</v>
      </c>
      <c r="Z29" s="124">
        <v>1</v>
      </c>
      <c r="AA29" s="124">
        <v>54</v>
      </c>
      <c r="AB29" s="124">
        <f>SUM(C29:AA29)</f>
        <v>371</v>
      </c>
      <c r="AC29" s="124">
        <v>104</v>
      </c>
      <c r="AD29" s="124">
        <v>2</v>
      </c>
      <c r="AE29" s="124">
        <f>SUM(AB29:AD29)</f>
        <v>477</v>
      </c>
    </row>
    <row r="30" spans="1:31" ht="14.25" customHeight="1" x14ac:dyDescent="0.2">
      <c r="A30" s="11" t="s">
        <v>39</v>
      </c>
      <c r="B30" s="13" t="s">
        <v>40</v>
      </c>
      <c r="C30" s="124">
        <v>0</v>
      </c>
      <c r="D30" s="124">
        <v>3</v>
      </c>
      <c r="E30" s="124">
        <v>15</v>
      </c>
      <c r="F30" s="124">
        <v>0</v>
      </c>
      <c r="G30" s="124">
        <v>0</v>
      </c>
      <c r="H30" s="124">
        <v>0</v>
      </c>
      <c r="I30" s="124">
        <v>0</v>
      </c>
      <c r="J30" s="124">
        <v>0</v>
      </c>
      <c r="K30" s="124">
        <v>0</v>
      </c>
      <c r="L30" s="124">
        <v>0</v>
      </c>
      <c r="M30" s="124">
        <v>0</v>
      </c>
      <c r="N30" s="124">
        <v>0</v>
      </c>
      <c r="O30" s="124">
        <v>0</v>
      </c>
      <c r="P30" s="124">
        <v>0</v>
      </c>
      <c r="Q30" s="124">
        <v>0</v>
      </c>
      <c r="R30" s="124">
        <v>124</v>
      </c>
      <c r="S30" s="124">
        <v>9</v>
      </c>
      <c r="T30" s="124">
        <v>0</v>
      </c>
      <c r="U30" s="124">
        <v>0</v>
      </c>
      <c r="V30" s="124">
        <v>2</v>
      </c>
      <c r="W30" s="124">
        <v>0</v>
      </c>
      <c r="X30" s="124">
        <v>0</v>
      </c>
      <c r="Y30" s="124">
        <v>0</v>
      </c>
      <c r="Z30" s="124">
        <v>0</v>
      </c>
      <c r="AA30" s="124">
        <v>0</v>
      </c>
      <c r="AB30" s="124">
        <f>SUM(C30:AA30)</f>
        <v>153</v>
      </c>
      <c r="AC30" s="124">
        <v>23</v>
      </c>
      <c r="AD30" s="124">
        <v>0</v>
      </c>
      <c r="AE30" s="124">
        <f>SUM(AB30:AD30)</f>
        <v>176</v>
      </c>
    </row>
    <row r="31" spans="1:31" ht="6.95" customHeight="1" x14ac:dyDescent="0.2">
      <c r="A31" s="12"/>
      <c r="B31" s="13"/>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row>
    <row r="32" spans="1:31" s="13" customFormat="1" ht="6.95" customHeight="1" x14ac:dyDescent="0.2">
      <c r="A32" s="67"/>
      <c r="B32" s="83"/>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row>
    <row r="33" spans="1:31" ht="10.5" customHeight="1" x14ac:dyDescent="0.2">
      <c r="A33" s="65" t="s">
        <v>108</v>
      </c>
      <c r="B33" s="65"/>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row>
    <row r="34" spans="1:31" ht="35.1" customHeight="1" x14ac:dyDescent="0.2">
      <c r="A34" s="65"/>
      <c r="B34" s="65"/>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row>
    <row r="35" spans="1:31" ht="10.5" customHeight="1" x14ac:dyDescent="0.2">
      <c r="A35" s="65"/>
      <c r="B35" s="65"/>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row>
    <row r="36" spans="1:31" ht="11.45" customHeight="1" x14ac:dyDescent="0.2">
      <c r="A36" s="65" t="s">
        <v>53</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row>
    <row r="37" spans="1:31" ht="11.45" customHeight="1" x14ac:dyDescent="0.2">
      <c r="A37" s="24" t="s">
        <v>54</v>
      </c>
    </row>
  </sheetData>
  <sheetProtection sheet="1" objects="1" scenarios="1"/>
  <mergeCells count="4">
    <mergeCell ref="A9:B9"/>
    <mergeCell ref="A15:B15"/>
    <mergeCell ref="A20:B20"/>
    <mergeCell ref="A26:B26"/>
  </mergeCells>
  <pageMargins left="0.39370078740157483" right="0.39370078740157483" top="0.78740157480314965" bottom="0.39370078740157483" header="0" footer="0"/>
  <pageSetup paperSize="8" scale="85"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Normal="100" zoomScaleSheetLayoutView="100" workbookViewId="0">
      <selection activeCell="K31" sqref="K31"/>
    </sheetView>
  </sheetViews>
  <sheetFormatPr baseColWidth="10" defaultColWidth="10" defaultRowHeight="12.6" customHeight="1" x14ac:dyDescent="0.2"/>
  <cols>
    <col min="1" max="1" width="3.875" style="3" customWidth="1"/>
    <col min="2" max="2" width="33.125" style="3" customWidth="1"/>
    <col min="3" max="3" width="6.625" style="3" customWidth="1"/>
    <col min="4" max="4" width="7" style="158" customWidth="1"/>
    <col min="5" max="5" width="6.125" style="3" bestFit="1" customWidth="1"/>
    <col min="6" max="6" width="6.75" style="3" bestFit="1" customWidth="1"/>
    <col min="7" max="7" width="6.125" style="3" bestFit="1" customWidth="1"/>
    <col min="8" max="8" width="6.625" style="3" customWidth="1"/>
    <col min="9" max="9" width="6.125" style="3" bestFit="1" customWidth="1"/>
    <col min="10" max="10" width="5.5" style="3" customWidth="1"/>
    <col min="11" max="11" width="5" style="3" bestFit="1" customWidth="1"/>
    <col min="12" max="12" width="6.5" style="3" customWidth="1"/>
    <col min="13" max="13" width="7.25" style="3" bestFit="1" customWidth="1"/>
    <col min="14" max="16384" width="10" style="3"/>
  </cols>
  <sheetData>
    <row r="1" spans="1:13" ht="13.5" customHeight="1" x14ac:dyDescent="0.2">
      <c r="A1" s="26" t="s">
        <v>163</v>
      </c>
      <c r="B1" s="13"/>
      <c r="C1" s="13"/>
      <c r="D1" s="151"/>
      <c r="E1" s="13"/>
      <c r="F1" s="13"/>
      <c r="G1" s="13"/>
      <c r="H1" s="13"/>
      <c r="I1" s="13"/>
      <c r="J1" s="13"/>
      <c r="K1" s="13"/>
      <c r="L1" s="13"/>
      <c r="M1" s="13"/>
    </row>
    <row r="2" spans="1:13" s="5" customFormat="1" ht="13.5" customHeight="1" x14ac:dyDescent="0.2">
      <c r="A2" s="4" t="s">
        <v>164</v>
      </c>
      <c r="B2" s="13"/>
      <c r="C2" s="13"/>
      <c r="D2" s="151"/>
      <c r="E2" s="13"/>
      <c r="F2" s="13"/>
      <c r="G2" s="13"/>
      <c r="H2" s="13"/>
      <c r="I2" s="13"/>
      <c r="J2" s="13"/>
      <c r="K2" s="13"/>
      <c r="L2" s="13"/>
      <c r="M2" s="13"/>
    </row>
    <row r="3" spans="1:13" s="13" customFormat="1" ht="30.95" customHeight="1" x14ac:dyDescent="0.2">
      <c r="A3" s="67"/>
      <c r="B3" s="83"/>
      <c r="C3" s="147" t="s">
        <v>165</v>
      </c>
      <c r="D3" s="147" t="s">
        <v>166</v>
      </c>
      <c r="E3" s="147" t="s">
        <v>167</v>
      </c>
      <c r="F3" s="147" t="s">
        <v>166</v>
      </c>
      <c r="G3" s="147" t="s">
        <v>168</v>
      </c>
      <c r="H3" s="147" t="s">
        <v>166</v>
      </c>
      <c r="I3" s="147" t="s">
        <v>169</v>
      </c>
      <c r="J3" s="147" t="s">
        <v>166</v>
      </c>
      <c r="K3" s="147" t="s">
        <v>170</v>
      </c>
      <c r="L3" s="147" t="s">
        <v>166</v>
      </c>
      <c r="M3" s="148" t="s">
        <v>86</v>
      </c>
    </row>
    <row r="4" spans="1:13" ht="14.25" customHeight="1" x14ac:dyDescent="0.2">
      <c r="A4" s="11" t="s">
        <v>9</v>
      </c>
      <c r="B4" s="13" t="s">
        <v>10</v>
      </c>
      <c r="C4" s="124">
        <v>152</v>
      </c>
      <c r="D4" s="152">
        <f>C4/$M4*100</f>
        <v>3.3928571428571428</v>
      </c>
      <c r="E4" s="124">
        <v>1749</v>
      </c>
      <c r="F4" s="152">
        <f>E4/$M4*100</f>
        <v>39.040178571428569</v>
      </c>
      <c r="G4" s="124">
        <v>1962</v>
      </c>
      <c r="H4" s="152">
        <f>G4/$M4*100</f>
        <v>43.794642857142854</v>
      </c>
      <c r="I4" s="124">
        <v>385</v>
      </c>
      <c r="J4" s="152">
        <f>I4/$M4*100</f>
        <v>8.59375</v>
      </c>
      <c r="K4" s="124">
        <v>232</v>
      </c>
      <c r="L4" s="152">
        <f>K4/$M4*100</f>
        <v>5.1785714285714288</v>
      </c>
      <c r="M4" s="124">
        <f>C4+E4+G4+I4+K4</f>
        <v>4480</v>
      </c>
    </row>
    <row r="5" spans="1:13" ht="14.25" customHeight="1" x14ac:dyDescent="0.2">
      <c r="A5" s="12"/>
      <c r="B5" s="19" t="s">
        <v>162</v>
      </c>
      <c r="C5" s="124">
        <v>221</v>
      </c>
      <c r="D5" s="152">
        <f t="shared" ref="D5:D8" si="0">C5/$M5*100</f>
        <v>7.4940657850118679</v>
      </c>
      <c r="E5" s="124">
        <v>1112</v>
      </c>
      <c r="F5" s="152">
        <f t="shared" ref="F5:F22" si="1">E5/$M5*100</f>
        <v>37.707697524584603</v>
      </c>
      <c r="G5" s="124">
        <v>1162</v>
      </c>
      <c r="H5" s="152">
        <f t="shared" ref="H5:H22" si="2">G5/$M5*100</f>
        <v>39.403187521193622</v>
      </c>
      <c r="I5" s="124">
        <v>266</v>
      </c>
      <c r="J5" s="152">
        <f t="shared" ref="J5:J22" si="3">I5/$M5*100</f>
        <v>9.020006781959987</v>
      </c>
      <c r="K5" s="124">
        <v>188</v>
      </c>
      <c r="L5" s="152">
        <f t="shared" ref="L5:L22" si="4">K5/$M5*100</f>
        <v>6.3750423872499153</v>
      </c>
      <c r="M5" s="124">
        <f t="shared" ref="M5:M22" si="5">C5+E5+G5+I5+K5</f>
        <v>2949</v>
      </c>
    </row>
    <row r="6" spans="1:13" ht="14.25" customHeight="1" x14ac:dyDescent="0.2">
      <c r="A6" s="12"/>
      <c r="B6" s="13" t="s">
        <v>15</v>
      </c>
      <c r="C6" s="124">
        <v>91</v>
      </c>
      <c r="D6" s="152">
        <f t="shared" si="0"/>
        <v>3.9703315881326353</v>
      </c>
      <c r="E6" s="124">
        <v>759</v>
      </c>
      <c r="F6" s="152">
        <f t="shared" si="1"/>
        <v>33.1151832460733</v>
      </c>
      <c r="G6" s="124">
        <v>1061</v>
      </c>
      <c r="H6" s="152">
        <f t="shared" si="2"/>
        <v>46.291448516579408</v>
      </c>
      <c r="I6" s="124">
        <v>256</v>
      </c>
      <c r="J6" s="152">
        <f t="shared" si="3"/>
        <v>11.169284467713787</v>
      </c>
      <c r="K6" s="124">
        <v>125</v>
      </c>
      <c r="L6" s="152">
        <f t="shared" si="4"/>
        <v>5.4537521815008727</v>
      </c>
      <c r="M6" s="124">
        <f t="shared" si="5"/>
        <v>2292</v>
      </c>
    </row>
    <row r="7" spans="1:13" ht="14.25" customHeight="1" x14ac:dyDescent="0.2">
      <c r="A7" s="12"/>
      <c r="B7" s="13" t="s">
        <v>13</v>
      </c>
      <c r="C7" s="124">
        <v>88</v>
      </c>
      <c r="D7" s="152">
        <f t="shared" si="0"/>
        <v>4.3781094527363189</v>
      </c>
      <c r="E7" s="124">
        <v>662</v>
      </c>
      <c r="F7" s="152">
        <f t="shared" si="1"/>
        <v>32.935323383084572</v>
      </c>
      <c r="G7" s="124">
        <v>895</v>
      </c>
      <c r="H7" s="152">
        <f t="shared" si="2"/>
        <v>44.527363184079604</v>
      </c>
      <c r="I7" s="124">
        <v>254</v>
      </c>
      <c r="J7" s="152">
        <f t="shared" si="3"/>
        <v>12.636815920398009</v>
      </c>
      <c r="K7" s="124">
        <v>111</v>
      </c>
      <c r="L7" s="152">
        <f t="shared" si="4"/>
        <v>5.5223880597014929</v>
      </c>
      <c r="M7" s="124">
        <f t="shared" si="5"/>
        <v>2010</v>
      </c>
    </row>
    <row r="8" spans="1:13" ht="14.25" customHeight="1" x14ac:dyDescent="0.2">
      <c r="A8" s="12"/>
      <c r="B8" s="13" t="s">
        <v>16</v>
      </c>
      <c r="C8" s="124">
        <v>2</v>
      </c>
      <c r="D8" s="152">
        <f t="shared" si="0"/>
        <v>0.93896713615023475</v>
      </c>
      <c r="E8" s="124">
        <v>117</v>
      </c>
      <c r="F8" s="152">
        <f t="shared" si="1"/>
        <v>54.929577464788736</v>
      </c>
      <c r="G8" s="124">
        <v>87</v>
      </c>
      <c r="H8" s="152">
        <f t="shared" si="2"/>
        <v>40.845070422535215</v>
      </c>
      <c r="I8" s="124">
        <v>6</v>
      </c>
      <c r="J8" s="152">
        <f t="shared" si="3"/>
        <v>2.8169014084507045</v>
      </c>
      <c r="K8" s="124">
        <v>1</v>
      </c>
      <c r="L8" s="152">
        <f t="shared" si="4"/>
        <v>0.46948356807511737</v>
      </c>
      <c r="M8" s="124">
        <f t="shared" si="5"/>
        <v>213</v>
      </c>
    </row>
    <row r="9" spans="1:13" s="13" customFormat="1" ht="28.5" customHeight="1" x14ac:dyDescent="0.2">
      <c r="A9" s="218" t="s">
        <v>105</v>
      </c>
      <c r="B9" s="218"/>
      <c r="C9" s="125">
        <v>554</v>
      </c>
      <c r="D9" s="153">
        <f>C9/$M9*100</f>
        <v>4.6383121232417954</v>
      </c>
      <c r="E9" s="125">
        <v>4399</v>
      </c>
      <c r="F9" s="153">
        <f t="shared" si="1"/>
        <v>36.830207635632952</v>
      </c>
      <c r="G9" s="125">
        <v>5167</v>
      </c>
      <c r="H9" s="153">
        <f t="shared" si="2"/>
        <v>43.260214333556597</v>
      </c>
      <c r="I9" s="125">
        <v>1167</v>
      </c>
      <c r="J9" s="153">
        <f t="shared" si="3"/>
        <v>9.7705961152042864</v>
      </c>
      <c r="K9" s="125">
        <v>657</v>
      </c>
      <c r="L9" s="153">
        <f t="shared" si="4"/>
        <v>5.5006697923643673</v>
      </c>
      <c r="M9" s="125">
        <f t="shared" si="5"/>
        <v>11944</v>
      </c>
    </row>
    <row r="10" spans="1:13" ht="6.95" customHeight="1" x14ac:dyDescent="0.2">
      <c r="B10" s="13"/>
      <c r="C10" s="124"/>
      <c r="D10" s="152"/>
      <c r="E10" s="124"/>
      <c r="F10" s="152"/>
      <c r="G10" s="124"/>
      <c r="H10" s="152"/>
      <c r="I10" s="124"/>
      <c r="J10" s="152"/>
      <c r="K10" s="124"/>
      <c r="L10" s="152"/>
      <c r="M10" s="124"/>
    </row>
    <row r="11" spans="1:13" ht="14.25" customHeight="1" x14ac:dyDescent="0.2">
      <c r="A11" s="11" t="s">
        <v>9</v>
      </c>
      <c r="B11" s="13" t="s">
        <v>19</v>
      </c>
      <c r="C11" s="124">
        <v>173</v>
      </c>
      <c r="D11" s="152">
        <f>C11/$M11*100</f>
        <v>100</v>
      </c>
      <c r="E11" s="124">
        <v>0</v>
      </c>
      <c r="F11" s="152">
        <f t="shared" si="1"/>
        <v>0</v>
      </c>
      <c r="G11" s="124">
        <v>0</v>
      </c>
      <c r="H11" s="152">
        <f t="shared" si="2"/>
        <v>0</v>
      </c>
      <c r="I11" s="124">
        <v>0</v>
      </c>
      <c r="J11" s="152">
        <f t="shared" si="3"/>
        <v>0</v>
      </c>
      <c r="K11" s="124">
        <v>0</v>
      </c>
      <c r="L11" s="152">
        <f t="shared" si="4"/>
        <v>0</v>
      </c>
      <c r="M11" s="124">
        <f t="shared" si="5"/>
        <v>173</v>
      </c>
    </row>
    <row r="12" spans="1:13" ht="14.25" customHeight="1" x14ac:dyDescent="0.2">
      <c r="A12" s="12"/>
      <c r="B12" s="13" t="s">
        <v>20</v>
      </c>
      <c r="C12" s="124">
        <v>49</v>
      </c>
      <c r="D12" s="152">
        <f t="shared" ref="D12:D22" si="6">C12/$M12*100</f>
        <v>100</v>
      </c>
      <c r="E12" s="124">
        <v>0</v>
      </c>
      <c r="F12" s="152">
        <f t="shared" si="1"/>
        <v>0</v>
      </c>
      <c r="G12" s="124">
        <v>0</v>
      </c>
      <c r="H12" s="152">
        <f t="shared" si="2"/>
        <v>0</v>
      </c>
      <c r="I12" s="124">
        <v>0</v>
      </c>
      <c r="J12" s="152">
        <f t="shared" si="3"/>
        <v>0</v>
      </c>
      <c r="K12" s="124">
        <v>0</v>
      </c>
      <c r="L12" s="152">
        <f t="shared" si="4"/>
        <v>0</v>
      </c>
      <c r="M12" s="124">
        <f t="shared" si="5"/>
        <v>49</v>
      </c>
    </row>
    <row r="13" spans="1:13" ht="14.25" customHeight="1" x14ac:dyDescent="0.2">
      <c r="A13" s="12"/>
      <c r="B13" s="19" t="s">
        <v>137</v>
      </c>
      <c r="C13" s="124">
        <v>57</v>
      </c>
      <c r="D13" s="152">
        <f t="shared" si="6"/>
        <v>100</v>
      </c>
      <c r="E13" s="124">
        <v>0</v>
      </c>
      <c r="F13" s="152">
        <f t="shared" si="1"/>
        <v>0</v>
      </c>
      <c r="G13" s="124">
        <v>0</v>
      </c>
      <c r="H13" s="152">
        <f t="shared" si="2"/>
        <v>0</v>
      </c>
      <c r="I13" s="124">
        <v>0</v>
      </c>
      <c r="J13" s="152">
        <f t="shared" si="3"/>
        <v>0</v>
      </c>
      <c r="K13" s="124">
        <v>0</v>
      </c>
      <c r="L13" s="152">
        <f t="shared" si="4"/>
        <v>0</v>
      </c>
      <c r="M13" s="124">
        <f t="shared" si="5"/>
        <v>57</v>
      </c>
    </row>
    <row r="14" spans="1:13" ht="14.25" customHeight="1" x14ac:dyDescent="0.2">
      <c r="A14" s="12"/>
      <c r="B14" s="19" t="s">
        <v>23</v>
      </c>
      <c r="C14" s="124">
        <v>25</v>
      </c>
      <c r="D14" s="152">
        <f t="shared" si="6"/>
        <v>100</v>
      </c>
      <c r="E14" s="124">
        <v>0</v>
      </c>
      <c r="F14" s="152">
        <f t="shared" si="1"/>
        <v>0</v>
      </c>
      <c r="G14" s="124">
        <v>0</v>
      </c>
      <c r="H14" s="152">
        <f t="shared" si="2"/>
        <v>0</v>
      </c>
      <c r="I14" s="124">
        <v>0</v>
      </c>
      <c r="J14" s="152">
        <f t="shared" si="3"/>
        <v>0</v>
      </c>
      <c r="K14" s="124">
        <v>0</v>
      </c>
      <c r="L14" s="152">
        <f t="shared" si="4"/>
        <v>0</v>
      </c>
      <c r="M14" s="124">
        <f t="shared" si="5"/>
        <v>25</v>
      </c>
    </row>
    <row r="15" spans="1:13" s="13" customFormat="1" ht="28.5" customHeight="1" x14ac:dyDescent="0.2">
      <c r="A15" s="218" t="s">
        <v>106</v>
      </c>
      <c r="B15" s="218"/>
      <c r="C15" s="125">
        <v>304</v>
      </c>
      <c r="D15" s="153">
        <f t="shared" si="6"/>
        <v>100</v>
      </c>
      <c r="E15" s="125">
        <v>0</v>
      </c>
      <c r="F15" s="153">
        <f t="shared" si="1"/>
        <v>0</v>
      </c>
      <c r="G15" s="125">
        <v>0</v>
      </c>
      <c r="H15" s="153">
        <f t="shared" si="2"/>
        <v>0</v>
      </c>
      <c r="I15" s="125">
        <v>0</v>
      </c>
      <c r="J15" s="153">
        <f t="shared" si="3"/>
        <v>0</v>
      </c>
      <c r="K15" s="125">
        <v>0</v>
      </c>
      <c r="L15" s="153">
        <f t="shared" si="4"/>
        <v>0</v>
      </c>
      <c r="M15" s="125">
        <f t="shared" si="5"/>
        <v>304</v>
      </c>
    </row>
    <row r="16" spans="1:13" ht="6.95" customHeight="1" x14ac:dyDescent="0.2">
      <c r="B16" s="13"/>
      <c r="C16" s="124"/>
      <c r="D16" s="152"/>
      <c r="E16" s="124"/>
      <c r="F16" s="152"/>
      <c r="G16" s="124"/>
      <c r="H16" s="152"/>
      <c r="I16" s="124"/>
      <c r="J16" s="152"/>
      <c r="K16" s="124"/>
      <c r="L16" s="152"/>
      <c r="M16" s="124"/>
    </row>
    <row r="17" spans="1:13" ht="14.25" customHeight="1" x14ac:dyDescent="0.2">
      <c r="A17" s="11" t="s">
        <v>9</v>
      </c>
      <c r="B17" s="13" t="s">
        <v>25</v>
      </c>
      <c r="C17" s="124">
        <v>0</v>
      </c>
      <c r="D17" s="152">
        <f t="shared" si="6"/>
        <v>0</v>
      </c>
      <c r="E17" s="124">
        <v>141</v>
      </c>
      <c r="F17" s="152">
        <f t="shared" si="1"/>
        <v>28.658536585365852</v>
      </c>
      <c r="G17" s="124">
        <v>329</v>
      </c>
      <c r="H17" s="152">
        <f t="shared" si="2"/>
        <v>66.869918699186996</v>
      </c>
      <c r="I17" s="124">
        <v>22</v>
      </c>
      <c r="J17" s="152">
        <f t="shared" si="3"/>
        <v>4.4715447154471546</v>
      </c>
      <c r="K17" s="124">
        <v>0</v>
      </c>
      <c r="L17" s="152">
        <f t="shared" si="4"/>
        <v>0</v>
      </c>
      <c r="M17" s="124">
        <f t="shared" si="5"/>
        <v>492</v>
      </c>
    </row>
    <row r="18" spans="1:13" ht="14.25" customHeight="1" x14ac:dyDescent="0.2">
      <c r="A18" s="12"/>
      <c r="B18" s="13" t="s">
        <v>27</v>
      </c>
      <c r="C18" s="124">
        <v>2</v>
      </c>
      <c r="D18" s="152">
        <f t="shared" si="6"/>
        <v>1.4925373134328357</v>
      </c>
      <c r="E18" s="124">
        <v>89</v>
      </c>
      <c r="F18" s="152">
        <f t="shared" si="1"/>
        <v>66.417910447761201</v>
      </c>
      <c r="G18" s="124">
        <v>43</v>
      </c>
      <c r="H18" s="152">
        <f t="shared" si="2"/>
        <v>32.089552238805972</v>
      </c>
      <c r="I18" s="124">
        <v>0</v>
      </c>
      <c r="J18" s="152">
        <f t="shared" si="3"/>
        <v>0</v>
      </c>
      <c r="K18" s="124">
        <v>0</v>
      </c>
      <c r="L18" s="152">
        <f t="shared" si="4"/>
        <v>0</v>
      </c>
      <c r="M18" s="124">
        <f t="shared" si="5"/>
        <v>134</v>
      </c>
    </row>
    <row r="19" spans="1:13" ht="14.25" customHeight="1" x14ac:dyDescent="0.2">
      <c r="A19" s="12"/>
      <c r="B19" s="19" t="s">
        <v>29</v>
      </c>
      <c r="C19" s="124">
        <v>10</v>
      </c>
      <c r="D19" s="152">
        <f t="shared" si="6"/>
        <v>26.315789473684209</v>
      </c>
      <c r="E19" s="124">
        <v>24</v>
      </c>
      <c r="F19" s="152">
        <f t="shared" si="1"/>
        <v>63.157894736842103</v>
      </c>
      <c r="G19" s="124">
        <v>4</v>
      </c>
      <c r="H19" s="152">
        <f t="shared" si="2"/>
        <v>10.526315789473683</v>
      </c>
      <c r="I19" s="124">
        <v>0</v>
      </c>
      <c r="J19" s="152">
        <f t="shared" si="3"/>
        <v>0</v>
      </c>
      <c r="K19" s="124">
        <v>0</v>
      </c>
      <c r="L19" s="152">
        <f t="shared" si="4"/>
        <v>0</v>
      </c>
      <c r="M19" s="124">
        <f t="shared" si="5"/>
        <v>38</v>
      </c>
    </row>
    <row r="20" spans="1:13" s="13" customFormat="1" ht="28.5" customHeight="1" x14ac:dyDescent="0.2">
      <c r="A20" s="218" t="s">
        <v>107</v>
      </c>
      <c r="B20" s="218"/>
      <c r="C20" s="125">
        <v>12</v>
      </c>
      <c r="D20" s="153">
        <f t="shared" si="6"/>
        <v>1.8072289156626504</v>
      </c>
      <c r="E20" s="125">
        <v>254</v>
      </c>
      <c r="F20" s="153">
        <f t="shared" si="1"/>
        <v>38.253012048192772</v>
      </c>
      <c r="G20" s="125">
        <v>376</v>
      </c>
      <c r="H20" s="153">
        <f t="shared" si="2"/>
        <v>56.626506024096393</v>
      </c>
      <c r="I20" s="125">
        <v>22</v>
      </c>
      <c r="J20" s="153">
        <f t="shared" si="3"/>
        <v>3.3132530120481931</v>
      </c>
      <c r="K20" s="125">
        <v>0</v>
      </c>
      <c r="L20" s="153">
        <f t="shared" si="4"/>
        <v>0</v>
      </c>
      <c r="M20" s="125">
        <f t="shared" si="5"/>
        <v>664</v>
      </c>
    </row>
    <row r="21" spans="1:13" ht="6.95" customHeight="1" x14ac:dyDescent="0.2">
      <c r="B21" s="13"/>
      <c r="C21" s="124"/>
      <c r="D21" s="152"/>
      <c r="E21" s="124"/>
      <c r="F21" s="152"/>
      <c r="G21" s="124"/>
      <c r="H21" s="152"/>
      <c r="I21" s="124"/>
      <c r="J21" s="152"/>
      <c r="K21" s="124"/>
      <c r="L21" s="152"/>
      <c r="M21" s="124"/>
    </row>
    <row r="22" spans="1:13" ht="14.25" customHeight="1" x14ac:dyDescent="0.2">
      <c r="A22" s="11" t="s">
        <v>9</v>
      </c>
      <c r="B22" s="13" t="s">
        <v>30</v>
      </c>
      <c r="C22" s="124">
        <v>1</v>
      </c>
      <c r="D22" s="152">
        <f t="shared" si="6"/>
        <v>0.20325203252032523</v>
      </c>
      <c r="E22" s="124">
        <v>71</v>
      </c>
      <c r="F22" s="152">
        <f t="shared" si="1"/>
        <v>14.43089430894309</v>
      </c>
      <c r="G22" s="124">
        <v>341</v>
      </c>
      <c r="H22" s="152">
        <f t="shared" si="2"/>
        <v>69.308943089430898</v>
      </c>
      <c r="I22" s="124">
        <v>72</v>
      </c>
      <c r="J22" s="152">
        <f t="shared" si="3"/>
        <v>14.634146341463413</v>
      </c>
      <c r="K22" s="124">
        <v>7</v>
      </c>
      <c r="L22" s="152">
        <f t="shared" si="4"/>
        <v>1.4227642276422763</v>
      </c>
      <c r="M22" s="124">
        <f t="shared" si="5"/>
        <v>492</v>
      </c>
    </row>
    <row r="23" spans="1:13" ht="7.5" customHeight="1" x14ac:dyDescent="0.2">
      <c r="A23" s="12"/>
      <c r="B23" s="13"/>
      <c r="C23" s="124"/>
      <c r="D23" s="154"/>
      <c r="E23" s="124"/>
      <c r="F23" s="154"/>
      <c r="G23" s="124"/>
      <c r="H23" s="154"/>
      <c r="I23" s="124"/>
      <c r="J23" s="154"/>
      <c r="K23" s="124"/>
      <c r="L23" s="154"/>
      <c r="M23" s="124"/>
    </row>
    <row r="24" spans="1:13" ht="14.25" customHeight="1" x14ac:dyDescent="0.2">
      <c r="A24" s="67" t="s">
        <v>67</v>
      </c>
      <c r="B24" s="67"/>
      <c r="C24" s="149">
        <f>C9+C15+C20+C22</f>
        <v>871</v>
      </c>
      <c r="D24" s="155">
        <f>C24/M24*100</f>
        <v>6.498060280513279</v>
      </c>
      <c r="E24" s="149">
        <f>E9+E15+E20+E22</f>
        <v>4724</v>
      </c>
      <c r="F24" s="155">
        <f>E24/M24*100</f>
        <v>35.24321098179648</v>
      </c>
      <c r="G24" s="149">
        <f>G9+G15+G20+G22</f>
        <v>5884</v>
      </c>
      <c r="H24" s="155">
        <f>G24/M24*100</f>
        <v>43.897344076395107</v>
      </c>
      <c r="I24" s="149">
        <f>I9+I15+I20+I22</f>
        <v>1261</v>
      </c>
      <c r="J24" s="155">
        <f>I24/M24*100</f>
        <v>9.4076395105938531</v>
      </c>
      <c r="K24" s="149">
        <f>K9+K15+K20+K22</f>
        <v>664</v>
      </c>
      <c r="L24" s="155">
        <f>K24/M24*100</f>
        <v>4.9537451507012831</v>
      </c>
      <c r="M24" s="149">
        <f>M9+M15+M20+M22</f>
        <v>13404</v>
      </c>
    </row>
    <row r="25" spans="1:13" ht="6.95" customHeight="1" x14ac:dyDescent="0.2">
      <c r="B25" s="13"/>
      <c r="C25" s="124"/>
      <c r="D25" s="154"/>
      <c r="E25" s="124"/>
      <c r="F25" s="154"/>
      <c r="G25" s="124"/>
      <c r="H25" s="154"/>
      <c r="I25" s="124"/>
      <c r="J25" s="154"/>
      <c r="K25" s="124"/>
      <c r="L25" s="154"/>
      <c r="M25" s="124"/>
    </row>
    <row r="26" spans="1:13" s="13" customFormat="1" ht="32.25" customHeight="1" x14ac:dyDescent="0.2">
      <c r="A26" s="234" t="s">
        <v>50</v>
      </c>
      <c r="B26" s="234"/>
      <c r="C26" s="124"/>
      <c r="D26" s="154"/>
      <c r="E26" s="124"/>
      <c r="F26" s="154"/>
      <c r="G26" s="124"/>
      <c r="H26" s="154"/>
      <c r="I26" s="124"/>
      <c r="J26" s="154"/>
      <c r="K26" s="124"/>
      <c r="L26" s="154"/>
      <c r="M26" s="124"/>
    </row>
    <row r="27" spans="1:13" ht="14.25" customHeight="1" x14ac:dyDescent="0.2">
      <c r="A27" s="11" t="s">
        <v>32</v>
      </c>
      <c r="B27" s="13" t="s">
        <v>51</v>
      </c>
      <c r="C27" s="124">
        <v>339</v>
      </c>
      <c r="D27" s="154">
        <v>19.505178365937859</v>
      </c>
      <c r="E27" s="124">
        <v>649</v>
      </c>
      <c r="F27" s="154">
        <v>37.341772151898731</v>
      </c>
      <c r="G27" s="124">
        <v>655</v>
      </c>
      <c r="H27" s="154">
        <v>37.686996547756038</v>
      </c>
      <c r="I27" s="124">
        <v>76</v>
      </c>
      <c r="J27" s="154">
        <v>4.372842347525892</v>
      </c>
      <c r="K27" s="124">
        <v>19</v>
      </c>
      <c r="L27" s="154">
        <v>1.093210586881473</v>
      </c>
      <c r="M27" s="124">
        <v>1738</v>
      </c>
    </row>
    <row r="28" spans="1:13" ht="14.25" customHeight="1" x14ac:dyDescent="0.2">
      <c r="A28" s="11" t="s">
        <v>34</v>
      </c>
      <c r="B28" s="19" t="s">
        <v>35</v>
      </c>
      <c r="C28" s="124">
        <v>17</v>
      </c>
      <c r="D28" s="154">
        <v>2.5954198473282442</v>
      </c>
      <c r="E28" s="124">
        <v>239</v>
      </c>
      <c r="F28" s="154">
        <v>36.488549618320612</v>
      </c>
      <c r="G28" s="124">
        <v>300</v>
      </c>
      <c r="H28" s="154">
        <v>45.801526717557252</v>
      </c>
      <c r="I28" s="124">
        <v>71</v>
      </c>
      <c r="J28" s="154">
        <v>10.839694656488549</v>
      </c>
      <c r="K28" s="124">
        <v>28</v>
      </c>
      <c r="L28" s="154">
        <v>4.2748091603053435</v>
      </c>
      <c r="M28" s="124">
        <v>655</v>
      </c>
    </row>
    <row r="29" spans="1:13" ht="14.25" customHeight="1" x14ac:dyDescent="0.2">
      <c r="A29" s="11" t="s">
        <v>37</v>
      </c>
      <c r="B29" s="13" t="s">
        <v>38</v>
      </c>
      <c r="C29" s="124">
        <v>37</v>
      </c>
      <c r="D29" s="154">
        <v>7.7568134171907763</v>
      </c>
      <c r="E29" s="124">
        <v>191</v>
      </c>
      <c r="F29" s="154">
        <v>40.041928721174003</v>
      </c>
      <c r="G29" s="124">
        <v>194</v>
      </c>
      <c r="H29" s="154">
        <v>40.670859538784065</v>
      </c>
      <c r="I29" s="124">
        <v>45</v>
      </c>
      <c r="J29" s="154">
        <v>9.433962264150944</v>
      </c>
      <c r="K29" s="124">
        <v>10</v>
      </c>
      <c r="L29" s="154">
        <v>2.0964360587002098</v>
      </c>
      <c r="M29" s="124">
        <v>477</v>
      </c>
    </row>
    <row r="30" spans="1:13" ht="14.25" customHeight="1" x14ac:dyDescent="0.2">
      <c r="A30" s="11" t="s">
        <v>39</v>
      </c>
      <c r="B30" s="13" t="s">
        <v>40</v>
      </c>
      <c r="C30" s="124">
        <v>176</v>
      </c>
      <c r="D30" s="154">
        <v>100</v>
      </c>
      <c r="E30" s="124">
        <v>0</v>
      </c>
      <c r="F30" s="154">
        <v>0</v>
      </c>
      <c r="G30" s="124">
        <v>0</v>
      </c>
      <c r="H30" s="154">
        <v>0</v>
      </c>
      <c r="I30" s="124">
        <v>0</v>
      </c>
      <c r="J30" s="154">
        <v>0</v>
      </c>
      <c r="K30" s="124">
        <v>0</v>
      </c>
      <c r="L30" s="154">
        <v>0</v>
      </c>
      <c r="M30" s="124">
        <v>176</v>
      </c>
    </row>
    <row r="31" spans="1:13" ht="6.95" customHeight="1" x14ac:dyDescent="0.2">
      <c r="A31" s="12"/>
      <c r="B31" s="13"/>
      <c r="C31" s="124"/>
      <c r="D31" s="156"/>
      <c r="E31" s="124"/>
      <c r="F31" s="156"/>
      <c r="G31" s="124"/>
      <c r="H31" s="156"/>
      <c r="I31" s="124"/>
      <c r="J31" s="156"/>
      <c r="K31" s="124"/>
      <c r="L31" s="156"/>
      <c r="M31" s="124"/>
    </row>
    <row r="32" spans="1:13" s="13" customFormat="1" ht="6.95" customHeight="1" x14ac:dyDescent="0.2">
      <c r="A32" s="67"/>
      <c r="B32" s="83"/>
      <c r="C32" s="150"/>
      <c r="D32" s="157"/>
      <c r="E32" s="150"/>
      <c r="F32" s="150"/>
      <c r="G32" s="150"/>
      <c r="H32" s="157"/>
      <c r="I32" s="150"/>
      <c r="J32" s="157"/>
      <c r="K32" s="150"/>
      <c r="L32" s="150"/>
      <c r="M32" s="150"/>
    </row>
    <row r="33" spans="1:13" ht="10.5" customHeight="1" x14ac:dyDescent="0.2">
      <c r="A33" s="65" t="s">
        <v>108</v>
      </c>
      <c r="B33" s="65"/>
      <c r="C33" s="13"/>
      <c r="D33" s="151"/>
      <c r="E33" s="13"/>
      <c r="F33" s="13"/>
      <c r="G33" s="13"/>
      <c r="H33" s="13"/>
      <c r="I33" s="13"/>
      <c r="J33" s="13"/>
      <c r="K33" s="13"/>
      <c r="L33" s="13"/>
      <c r="M33" s="13"/>
    </row>
    <row r="34" spans="1:13" ht="35.1" customHeight="1" x14ac:dyDescent="0.2">
      <c r="A34" s="65"/>
      <c r="B34" s="65"/>
      <c r="C34" s="13"/>
      <c r="D34" s="151"/>
      <c r="E34" s="13"/>
      <c r="F34" s="13"/>
      <c r="G34" s="13"/>
      <c r="H34" s="13"/>
      <c r="I34" s="13"/>
      <c r="J34" s="13"/>
      <c r="K34" s="13"/>
      <c r="L34" s="13"/>
      <c r="M34" s="13"/>
    </row>
    <row r="35" spans="1:13" ht="10.5" customHeight="1" x14ac:dyDescent="0.2">
      <c r="A35" s="65"/>
      <c r="B35" s="65"/>
      <c r="C35" s="13"/>
      <c r="D35" s="151"/>
      <c r="E35" s="13"/>
      <c r="F35" s="13"/>
      <c r="G35" s="13"/>
      <c r="H35" s="13"/>
      <c r="I35" s="13"/>
      <c r="J35" s="13"/>
      <c r="K35" s="13"/>
      <c r="L35" s="13"/>
      <c r="M35" s="13"/>
    </row>
    <row r="36" spans="1:13" ht="11.45" customHeight="1" x14ac:dyDescent="0.2">
      <c r="A36" s="65" t="s">
        <v>53</v>
      </c>
      <c r="B36" s="13"/>
      <c r="C36" s="13"/>
      <c r="D36" s="151"/>
      <c r="E36" s="13"/>
      <c r="F36" s="13"/>
      <c r="G36" s="13"/>
      <c r="H36" s="13"/>
      <c r="I36" s="13"/>
      <c r="J36" s="13"/>
      <c r="K36" s="13"/>
      <c r="L36" s="13"/>
      <c r="M36" s="13"/>
    </row>
    <row r="37" spans="1:13" ht="11.45" customHeight="1" x14ac:dyDescent="0.2">
      <c r="A37" s="65" t="s">
        <v>54</v>
      </c>
      <c r="C37" s="158"/>
      <c r="D37" s="3"/>
    </row>
  </sheetData>
  <sheetProtection sheet="1" objects="1" scenarios="1"/>
  <mergeCells count="4">
    <mergeCell ref="A9:B9"/>
    <mergeCell ref="A15:B15"/>
    <mergeCell ref="A20:B20"/>
    <mergeCell ref="A26:B26"/>
  </mergeCells>
  <pageMargins left="0.39370078740157483" right="0.39370078740157483" top="0.78740157480314965" bottom="0.39370078740157483" header="0" footer="0"/>
  <pageSetup paperSize="9" scale="79"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zoomScaleSheetLayoutView="100" workbookViewId="0">
      <selection activeCell="K31" sqref="K31"/>
    </sheetView>
  </sheetViews>
  <sheetFormatPr baseColWidth="10" defaultColWidth="10" defaultRowHeight="12.6" customHeight="1" x14ac:dyDescent="0.2"/>
  <cols>
    <col min="1" max="1" width="3.875" style="3" customWidth="1"/>
    <col min="2" max="2" width="33.625" style="3" customWidth="1"/>
    <col min="3" max="3" width="9.75" style="3" customWidth="1"/>
    <col min="4" max="4" width="11.625" style="3" bestFit="1" customWidth="1"/>
    <col min="5" max="5" width="9.75" style="3" customWidth="1"/>
    <col min="6" max="6" width="9.125" style="3" customWidth="1"/>
    <col min="7" max="7" width="9.75" style="3" customWidth="1"/>
    <col min="8" max="8" width="9.125" style="3" customWidth="1"/>
    <col min="9" max="9" width="9" style="3" customWidth="1"/>
    <col min="10" max="16384" width="10" style="3"/>
  </cols>
  <sheetData>
    <row r="1" spans="1:9" ht="13.5" customHeight="1" x14ac:dyDescent="0.2">
      <c r="A1" s="26" t="s">
        <v>171</v>
      </c>
      <c r="B1" s="13"/>
      <c r="C1" s="13"/>
      <c r="D1" s="13"/>
      <c r="E1" s="13"/>
      <c r="F1" s="13"/>
      <c r="G1" s="13"/>
      <c r="H1" s="13"/>
      <c r="I1" s="13"/>
    </row>
    <row r="2" spans="1:9" s="5" customFormat="1" ht="13.5" customHeight="1" x14ac:dyDescent="0.2">
      <c r="A2" s="4" t="s">
        <v>172</v>
      </c>
      <c r="B2" s="13"/>
      <c r="C2" s="13"/>
      <c r="D2" s="13"/>
      <c r="E2" s="13"/>
      <c r="F2" s="13"/>
      <c r="G2" s="13"/>
      <c r="H2" s="13"/>
      <c r="I2" s="13"/>
    </row>
    <row r="3" spans="1:9" s="13" customFormat="1" ht="54" customHeight="1" x14ac:dyDescent="0.3">
      <c r="A3" s="67"/>
      <c r="B3" s="83"/>
      <c r="C3" s="159" t="s">
        <v>173</v>
      </c>
      <c r="D3" s="159" t="s">
        <v>174</v>
      </c>
      <c r="E3" s="159" t="s">
        <v>175</v>
      </c>
      <c r="F3" s="159" t="s">
        <v>176</v>
      </c>
      <c r="G3" s="159" t="s">
        <v>177</v>
      </c>
      <c r="H3" s="159" t="s">
        <v>178</v>
      </c>
      <c r="I3" s="160" t="s">
        <v>86</v>
      </c>
    </row>
    <row r="4" spans="1:9" ht="14.25" customHeight="1" x14ac:dyDescent="0.2">
      <c r="A4" s="11" t="s">
        <v>9</v>
      </c>
      <c r="B4" s="13" t="s">
        <v>10</v>
      </c>
      <c r="C4" s="124">
        <v>3078</v>
      </c>
      <c r="D4" s="124">
        <v>566</v>
      </c>
      <c r="E4" s="124">
        <v>388</v>
      </c>
      <c r="F4" s="124">
        <v>282</v>
      </c>
      <c r="G4" s="124">
        <v>149</v>
      </c>
      <c r="H4" s="124">
        <v>17</v>
      </c>
      <c r="I4" s="124">
        <v>4480</v>
      </c>
    </row>
    <row r="5" spans="1:9" ht="14.25" customHeight="1" x14ac:dyDescent="0.2">
      <c r="A5" s="12"/>
      <c r="B5" s="19" t="s">
        <v>162</v>
      </c>
      <c r="C5" s="124">
        <v>230</v>
      </c>
      <c r="D5" s="124">
        <v>2397</v>
      </c>
      <c r="E5" s="124">
        <v>173</v>
      </c>
      <c r="F5" s="124">
        <v>50</v>
      </c>
      <c r="G5" s="124">
        <v>87</v>
      </c>
      <c r="H5" s="124">
        <v>12</v>
      </c>
      <c r="I5" s="124">
        <v>2949</v>
      </c>
    </row>
    <row r="6" spans="1:9" ht="14.25" customHeight="1" x14ac:dyDescent="0.2">
      <c r="A6" s="12"/>
      <c r="B6" s="13" t="s">
        <v>15</v>
      </c>
      <c r="C6" s="124">
        <v>308</v>
      </c>
      <c r="D6" s="124">
        <v>221</v>
      </c>
      <c r="E6" s="124">
        <v>1540</v>
      </c>
      <c r="F6" s="124">
        <v>66</v>
      </c>
      <c r="G6" s="124">
        <v>143</v>
      </c>
      <c r="H6" s="124">
        <v>14</v>
      </c>
      <c r="I6" s="124">
        <v>2292</v>
      </c>
    </row>
    <row r="7" spans="1:9" ht="14.25" customHeight="1" x14ac:dyDescent="0.2">
      <c r="A7" s="12"/>
      <c r="B7" s="13" t="s">
        <v>13</v>
      </c>
      <c r="C7" s="124">
        <v>552</v>
      </c>
      <c r="D7" s="124">
        <v>215</v>
      </c>
      <c r="E7" s="124">
        <v>137</v>
      </c>
      <c r="F7" s="124">
        <v>871</v>
      </c>
      <c r="G7" s="124">
        <v>207</v>
      </c>
      <c r="H7" s="124">
        <v>28</v>
      </c>
      <c r="I7" s="124">
        <v>2010</v>
      </c>
    </row>
    <row r="8" spans="1:9" ht="14.25" customHeight="1" x14ac:dyDescent="0.2">
      <c r="A8" s="12"/>
      <c r="B8" s="13" t="s">
        <v>16</v>
      </c>
      <c r="C8" s="124">
        <v>29</v>
      </c>
      <c r="D8" s="124">
        <v>15</v>
      </c>
      <c r="E8" s="124">
        <v>8</v>
      </c>
      <c r="F8" s="124">
        <v>123</v>
      </c>
      <c r="G8" s="124">
        <v>38</v>
      </c>
      <c r="H8" s="124">
        <v>0</v>
      </c>
      <c r="I8" s="124">
        <v>213</v>
      </c>
    </row>
    <row r="9" spans="1:9" s="13" customFormat="1" ht="28.5" customHeight="1" x14ac:dyDescent="0.2">
      <c r="A9" s="218" t="s">
        <v>105</v>
      </c>
      <c r="B9" s="218"/>
      <c r="C9" s="125">
        <f>SUM(C4:C8)</f>
        <v>4197</v>
      </c>
      <c r="D9" s="125">
        <f t="shared" ref="D9:H9" si="0">SUM(D4:D8)</f>
        <v>3414</v>
      </c>
      <c r="E9" s="125">
        <f t="shared" si="0"/>
        <v>2246</v>
      </c>
      <c r="F9" s="125">
        <f t="shared" si="0"/>
        <v>1392</v>
      </c>
      <c r="G9" s="125">
        <f t="shared" si="0"/>
        <v>624</v>
      </c>
      <c r="H9" s="125">
        <f t="shared" si="0"/>
        <v>71</v>
      </c>
      <c r="I9" s="125">
        <f>SUM(I4:I8)</f>
        <v>11944</v>
      </c>
    </row>
    <row r="10" spans="1:9" ht="6.95" customHeight="1" x14ac:dyDescent="0.2">
      <c r="B10" s="13"/>
      <c r="C10" s="124"/>
      <c r="D10" s="124"/>
      <c r="E10" s="124"/>
      <c r="F10" s="124"/>
      <c r="G10" s="124"/>
      <c r="H10" s="124"/>
      <c r="I10" s="125"/>
    </row>
    <row r="11" spans="1:9" ht="14.25" customHeight="1" x14ac:dyDescent="0.2">
      <c r="A11" s="11" t="s">
        <v>9</v>
      </c>
      <c r="B11" s="13" t="s">
        <v>19</v>
      </c>
      <c r="C11" s="124">
        <v>45</v>
      </c>
      <c r="D11" s="124">
        <v>50</v>
      </c>
      <c r="E11" s="124">
        <v>41</v>
      </c>
      <c r="F11" s="124">
        <v>33</v>
      </c>
      <c r="G11" s="124">
        <v>2</v>
      </c>
      <c r="H11" s="124">
        <v>2</v>
      </c>
      <c r="I11" s="124">
        <v>173</v>
      </c>
    </row>
    <row r="12" spans="1:9" ht="14.25" customHeight="1" x14ac:dyDescent="0.2">
      <c r="A12" s="12"/>
      <c r="B12" s="13" t="s">
        <v>20</v>
      </c>
      <c r="C12" s="124">
        <v>6</v>
      </c>
      <c r="D12" s="124">
        <v>6</v>
      </c>
      <c r="E12" s="124">
        <v>8</v>
      </c>
      <c r="F12" s="124">
        <v>3</v>
      </c>
      <c r="G12" s="124">
        <v>26</v>
      </c>
      <c r="H12" s="124">
        <v>0</v>
      </c>
      <c r="I12" s="124">
        <v>49</v>
      </c>
    </row>
    <row r="13" spans="1:9" ht="14.25" customHeight="1" x14ac:dyDescent="0.2">
      <c r="A13" s="12"/>
      <c r="B13" s="19" t="s">
        <v>137</v>
      </c>
      <c r="C13" s="124">
        <v>19</v>
      </c>
      <c r="D13" s="124">
        <v>11</v>
      </c>
      <c r="E13" s="124">
        <v>7</v>
      </c>
      <c r="F13" s="124">
        <v>5</v>
      </c>
      <c r="G13" s="124">
        <v>15</v>
      </c>
      <c r="H13" s="124">
        <v>0</v>
      </c>
      <c r="I13" s="124">
        <v>57</v>
      </c>
    </row>
    <row r="14" spans="1:9" ht="14.25" customHeight="1" x14ac:dyDescent="0.2">
      <c r="A14" s="12"/>
      <c r="B14" s="19" t="s">
        <v>23</v>
      </c>
      <c r="C14" s="124">
        <v>1</v>
      </c>
      <c r="D14" s="124">
        <v>20</v>
      </c>
      <c r="E14" s="124">
        <v>1</v>
      </c>
      <c r="F14" s="124">
        <v>1</v>
      </c>
      <c r="G14" s="124">
        <v>2</v>
      </c>
      <c r="H14" s="124">
        <v>0</v>
      </c>
      <c r="I14" s="124">
        <v>25</v>
      </c>
    </row>
    <row r="15" spans="1:9" s="13" customFormat="1" ht="28.5" customHeight="1" x14ac:dyDescent="0.2">
      <c r="A15" s="218" t="s">
        <v>106</v>
      </c>
      <c r="B15" s="218"/>
      <c r="C15" s="125">
        <f t="shared" ref="C15:I15" si="1">SUM(C11:C14)</f>
        <v>71</v>
      </c>
      <c r="D15" s="125">
        <f t="shared" si="1"/>
        <v>87</v>
      </c>
      <c r="E15" s="125">
        <f t="shared" si="1"/>
        <v>57</v>
      </c>
      <c r="F15" s="125">
        <f t="shared" si="1"/>
        <v>42</v>
      </c>
      <c r="G15" s="125">
        <f t="shared" si="1"/>
        <v>45</v>
      </c>
      <c r="H15" s="125">
        <f t="shared" si="1"/>
        <v>2</v>
      </c>
      <c r="I15" s="125">
        <f t="shared" si="1"/>
        <v>304</v>
      </c>
    </row>
    <row r="16" spans="1:9" ht="6.95" customHeight="1" x14ac:dyDescent="0.2">
      <c r="B16" s="13"/>
      <c r="C16" s="124"/>
      <c r="D16" s="124"/>
      <c r="E16" s="124"/>
      <c r="F16" s="124"/>
      <c r="G16" s="124"/>
      <c r="H16" s="124"/>
      <c r="I16" s="125"/>
    </row>
    <row r="17" spans="1:9" ht="14.25" customHeight="1" x14ac:dyDescent="0.2">
      <c r="A17" s="11" t="s">
        <v>9</v>
      </c>
      <c r="B17" s="13" t="s">
        <v>25</v>
      </c>
      <c r="C17" s="124">
        <v>131</v>
      </c>
      <c r="D17" s="124">
        <v>122</v>
      </c>
      <c r="E17" s="124">
        <v>50</v>
      </c>
      <c r="F17" s="124">
        <v>32</v>
      </c>
      <c r="G17" s="124">
        <v>156</v>
      </c>
      <c r="H17" s="124">
        <v>1</v>
      </c>
      <c r="I17" s="124">
        <v>492</v>
      </c>
    </row>
    <row r="18" spans="1:9" ht="14.25" customHeight="1" x14ac:dyDescent="0.2">
      <c r="A18" s="12"/>
      <c r="B18" s="13" t="s">
        <v>27</v>
      </c>
      <c r="C18" s="124">
        <v>61</v>
      </c>
      <c r="D18" s="124">
        <v>41</v>
      </c>
      <c r="E18" s="124">
        <v>9</v>
      </c>
      <c r="F18" s="124">
        <v>16</v>
      </c>
      <c r="G18" s="124">
        <v>7</v>
      </c>
      <c r="H18" s="124">
        <v>0</v>
      </c>
      <c r="I18" s="124">
        <v>134</v>
      </c>
    </row>
    <row r="19" spans="1:9" ht="14.25" customHeight="1" x14ac:dyDescent="0.2">
      <c r="A19" s="12"/>
      <c r="B19" s="19" t="s">
        <v>29</v>
      </c>
      <c r="C19" s="124">
        <v>7</v>
      </c>
      <c r="D19" s="124">
        <v>5</v>
      </c>
      <c r="E19" s="124">
        <v>3</v>
      </c>
      <c r="F19" s="124">
        <v>5</v>
      </c>
      <c r="G19" s="124">
        <v>18</v>
      </c>
      <c r="H19" s="124">
        <v>0</v>
      </c>
      <c r="I19" s="124">
        <v>38</v>
      </c>
    </row>
    <row r="20" spans="1:9" s="13" customFormat="1" ht="28.5" customHeight="1" x14ac:dyDescent="0.2">
      <c r="A20" s="218" t="s">
        <v>107</v>
      </c>
      <c r="B20" s="218"/>
      <c r="C20" s="127">
        <f t="shared" ref="C20:I20" si="2">SUM(C17:C19)</f>
        <v>199</v>
      </c>
      <c r="D20" s="127">
        <f t="shared" si="2"/>
        <v>168</v>
      </c>
      <c r="E20" s="127">
        <f t="shared" si="2"/>
        <v>62</v>
      </c>
      <c r="F20" s="127">
        <f t="shared" si="2"/>
        <v>53</v>
      </c>
      <c r="G20" s="127">
        <f t="shared" si="2"/>
        <v>181</v>
      </c>
      <c r="H20" s="127">
        <f t="shared" si="2"/>
        <v>1</v>
      </c>
      <c r="I20" s="127">
        <f t="shared" si="2"/>
        <v>664</v>
      </c>
    </row>
    <row r="21" spans="1:9" ht="6.95" customHeight="1" x14ac:dyDescent="0.2">
      <c r="B21" s="13"/>
      <c r="C21" s="124"/>
      <c r="D21" s="124"/>
      <c r="E21" s="124"/>
      <c r="F21" s="124"/>
      <c r="G21" s="124"/>
      <c r="H21" s="124"/>
      <c r="I21" s="125"/>
    </row>
    <row r="22" spans="1:9" ht="14.25" customHeight="1" x14ac:dyDescent="0.2">
      <c r="A22" s="11" t="s">
        <v>9</v>
      </c>
      <c r="B22" s="13" t="s">
        <v>30</v>
      </c>
      <c r="C22" s="124">
        <v>96</v>
      </c>
      <c r="D22" s="124">
        <v>75</v>
      </c>
      <c r="E22" s="124">
        <v>53</v>
      </c>
      <c r="F22" s="124">
        <v>28</v>
      </c>
      <c r="G22" s="124">
        <v>213</v>
      </c>
      <c r="H22" s="124">
        <v>27</v>
      </c>
      <c r="I22" s="124">
        <v>492</v>
      </c>
    </row>
    <row r="23" spans="1:9" ht="7.5" customHeight="1" x14ac:dyDescent="0.2">
      <c r="A23" s="12"/>
      <c r="B23" s="13"/>
      <c r="C23" s="124"/>
      <c r="D23" s="124"/>
      <c r="E23" s="124"/>
      <c r="F23" s="124"/>
      <c r="G23" s="124"/>
      <c r="H23" s="124"/>
      <c r="I23" s="124"/>
    </row>
    <row r="24" spans="1:9" ht="14.25" customHeight="1" x14ac:dyDescent="0.2">
      <c r="A24" s="67" t="s">
        <v>67</v>
      </c>
      <c r="B24" s="67"/>
      <c r="C24" s="149">
        <f t="shared" ref="C24:I24" si="3">C9+C15+C20+C22</f>
        <v>4563</v>
      </c>
      <c r="D24" s="149">
        <f t="shared" si="3"/>
        <v>3744</v>
      </c>
      <c r="E24" s="149">
        <f t="shared" si="3"/>
        <v>2418</v>
      </c>
      <c r="F24" s="149">
        <f t="shared" si="3"/>
        <v>1515</v>
      </c>
      <c r="G24" s="149">
        <f t="shared" si="3"/>
        <v>1063</v>
      </c>
      <c r="H24" s="149">
        <f t="shared" si="3"/>
        <v>101</v>
      </c>
      <c r="I24" s="149">
        <f t="shared" si="3"/>
        <v>13404</v>
      </c>
    </row>
    <row r="25" spans="1:9" ht="6.95" customHeight="1" x14ac:dyDescent="0.2">
      <c r="B25" s="13"/>
      <c r="C25" s="124"/>
      <c r="D25" s="124"/>
      <c r="E25" s="124"/>
      <c r="F25" s="124"/>
      <c r="G25" s="124"/>
      <c r="H25" s="124"/>
      <c r="I25" s="124"/>
    </row>
    <row r="26" spans="1:9" s="13" customFormat="1" ht="32.25" customHeight="1" x14ac:dyDescent="0.2">
      <c r="A26" s="234" t="s">
        <v>50</v>
      </c>
      <c r="B26" s="234"/>
      <c r="C26" s="124"/>
      <c r="D26" s="124"/>
      <c r="E26" s="124"/>
      <c r="F26" s="124"/>
      <c r="G26" s="124"/>
      <c r="H26" s="124"/>
      <c r="I26" s="124"/>
    </row>
    <row r="27" spans="1:9" ht="14.25" customHeight="1" x14ac:dyDescent="0.2">
      <c r="A27" s="11" t="s">
        <v>32</v>
      </c>
      <c r="B27" s="13" t="s">
        <v>51</v>
      </c>
      <c r="C27" s="124">
        <v>66</v>
      </c>
      <c r="D27" s="124">
        <v>87</v>
      </c>
      <c r="E27" s="124">
        <v>85</v>
      </c>
      <c r="F27" s="124">
        <v>22</v>
      </c>
      <c r="G27" s="124">
        <v>1454</v>
      </c>
      <c r="H27" s="124">
        <v>24</v>
      </c>
      <c r="I27" s="124">
        <v>1738</v>
      </c>
    </row>
    <row r="28" spans="1:9" ht="14.25" customHeight="1" x14ac:dyDescent="0.2">
      <c r="A28" s="11" t="s">
        <v>34</v>
      </c>
      <c r="B28" s="19" t="s">
        <v>35</v>
      </c>
      <c r="C28" s="124">
        <v>31</v>
      </c>
      <c r="D28" s="124">
        <v>50</v>
      </c>
      <c r="E28" s="124">
        <v>4</v>
      </c>
      <c r="F28" s="124">
        <v>7</v>
      </c>
      <c r="G28" s="124">
        <v>551</v>
      </c>
      <c r="H28" s="124">
        <v>12</v>
      </c>
      <c r="I28" s="124">
        <v>655</v>
      </c>
    </row>
    <row r="29" spans="1:9" ht="14.25" customHeight="1" x14ac:dyDescent="0.2">
      <c r="A29" s="11" t="s">
        <v>37</v>
      </c>
      <c r="B29" s="13" t="s">
        <v>38</v>
      </c>
      <c r="C29" s="124">
        <v>50</v>
      </c>
      <c r="D29" s="124">
        <v>23</v>
      </c>
      <c r="E29" s="124">
        <v>14</v>
      </c>
      <c r="F29" s="124">
        <v>17</v>
      </c>
      <c r="G29" s="124">
        <v>371</v>
      </c>
      <c r="H29" s="124">
        <v>2</v>
      </c>
      <c r="I29" s="124">
        <v>477</v>
      </c>
    </row>
    <row r="30" spans="1:9" ht="14.25" customHeight="1" x14ac:dyDescent="0.2">
      <c r="A30" s="11" t="s">
        <v>39</v>
      </c>
      <c r="B30" s="13" t="s">
        <v>40</v>
      </c>
      <c r="C30" s="124">
        <v>5</v>
      </c>
      <c r="D30" s="124">
        <v>9</v>
      </c>
      <c r="E30" s="124">
        <v>5</v>
      </c>
      <c r="F30" s="124">
        <v>4</v>
      </c>
      <c r="G30" s="124">
        <v>153</v>
      </c>
      <c r="H30" s="124">
        <v>0</v>
      </c>
      <c r="I30" s="124">
        <v>176</v>
      </c>
    </row>
    <row r="31" spans="1:9" ht="6.95" customHeight="1" x14ac:dyDescent="0.2">
      <c r="A31" s="12"/>
      <c r="B31" s="13"/>
      <c r="C31" s="124"/>
      <c r="D31" s="124"/>
      <c r="E31" s="124"/>
      <c r="F31" s="124"/>
      <c r="G31" s="124"/>
      <c r="H31" s="124"/>
      <c r="I31" s="124"/>
    </row>
    <row r="32" spans="1:9" s="13" customFormat="1" ht="6.95" customHeight="1" x14ac:dyDescent="0.2">
      <c r="A32" s="67"/>
      <c r="B32" s="83"/>
      <c r="C32" s="150"/>
      <c r="D32" s="150"/>
      <c r="E32" s="150"/>
      <c r="F32" s="150"/>
      <c r="G32" s="150"/>
      <c r="H32" s="150"/>
      <c r="I32" s="150"/>
    </row>
    <row r="33" spans="1:9" ht="10.5" customHeight="1" x14ac:dyDescent="0.2">
      <c r="A33" s="65" t="s">
        <v>108</v>
      </c>
      <c r="B33" s="65"/>
      <c r="C33" s="13"/>
      <c r="D33" s="13"/>
      <c r="E33" s="13"/>
      <c r="F33" s="13"/>
      <c r="G33" s="13"/>
      <c r="H33" s="13"/>
      <c r="I33" s="13"/>
    </row>
    <row r="34" spans="1:9" ht="35.1" customHeight="1" x14ac:dyDescent="0.2">
      <c r="A34" s="65"/>
      <c r="B34" s="65"/>
      <c r="C34" s="13"/>
      <c r="D34" s="13"/>
      <c r="E34" s="13"/>
      <c r="F34" s="13"/>
      <c r="G34" s="13"/>
      <c r="H34" s="13"/>
      <c r="I34" s="13"/>
    </row>
    <row r="35" spans="1:9" ht="10.5" customHeight="1" x14ac:dyDescent="0.2">
      <c r="A35" s="65"/>
      <c r="B35" s="65"/>
      <c r="C35" s="13"/>
      <c r="D35" s="13"/>
      <c r="E35" s="13"/>
      <c r="F35" s="13"/>
      <c r="G35" s="13"/>
      <c r="H35" s="13"/>
      <c r="I35" s="13"/>
    </row>
    <row r="36" spans="1:9" ht="11.45" customHeight="1" x14ac:dyDescent="0.2">
      <c r="A36" s="65" t="s">
        <v>53</v>
      </c>
      <c r="B36" s="13"/>
      <c r="C36" s="13"/>
      <c r="D36" s="13"/>
      <c r="E36" s="13"/>
      <c r="F36" s="13"/>
      <c r="G36" s="13"/>
      <c r="H36" s="13"/>
      <c r="I36" s="13"/>
    </row>
    <row r="37" spans="1:9" ht="11.45" customHeight="1" x14ac:dyDescent="0.2">
      <c r="A37" s="24" t="s">
        <v>54</v>
      </c>
    </row>
  </sheetData>
  <sheetProtection sheet="1" objects="1" scenarios="1"/>
  <mergeCells count="4">
    <mergeCell ref="A9:B9"/>
    <mergeCell ref="A15:B15"/>
    <mergeCell ref="A20:B20"/>
    <mergeCell ref="A26:B26"/>
  </mergeCells>
  <pageMargins left="0.39370078740157483" right="0.39370078740157483" top="0.78740157480314965" bottom="0.39370078740157483" header="0" footer="0"/>
  <pageSetup paperSize="9" scale="80"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zoomScaleNormal="100" zoomScaleSheetLayoutView="100" workbookViewId="0">
      <selection activeCell="K31" sqref="K31"/>
    </sheetView>
  </sheetViews>
  <sheetFormatPr baseColWidth="10" defaultColWidth="10" defaultRowHeight="12.6" customHeight="1" x14ac:dyDescent="0.2"/>
  <cols>
    <col min="1" max="1" width="3.875" style="22" customWidth="1"/>
    <col min="2" max="2" width="33.25" style="22" customWidth="1"/>
    <col min="3" max="3" width="9.625" style="22" customWidth="1"/>
    <col min="4" max="4" width="9.625" style="3" customWidth="1"/>
    <col min="5" max="5" width="9.625" style="22" customWidth="1"/>
    <col min="6" max="6" width="15.875" style="22" customWidth="1"/>
    <col min="7" max="16384" width="10" style="22"/>
  </cols>
  <sheetData>
    <row r="1" spans="1:21" s="3" customFormat="1" ht="14.25" customHeight="1" x14ac:dyDescent="0.2">
      <c r="A1" s="26" t="s">
        <v>179</v>
      </c>
    </row>
    <row r="2" spans="1:21" s="5" customFormat="1" ht="14.25" customHeight="1" x14ac:dyDescent="0.2">
      <c r="A2" s="4" t="s">
        <v>180</v>
      </c>
      <c r="U2" s="6"/>
    </row>
    <row r="3" spans="1:21" s="3" customFormat="1" ht="31.5" x14ac:dyDescent="0.2">
      <c r="A3" s="67"/>
      <c r="B3" s="83"/>
      <c r="C3" s="89" t="s">
        <v>92</v>
      </c>
      <c r="D3" s="84">
        <v>2014</v>
      </c>
      <c r="E3" s="89" t="s">
        <v>94</v>
      </c>
      <c r="F3" s="96" t="s">
        <v>46</v>
      </c>
    </row>
    <row r="4" spans="1:21" ht="14.25" customHeight="1" x14ac:dyDescent="0.2">
      <c r="A4" s="11" t="s">
        <v>9</v>
      </c>
      <c r="B4" s="13" t="s">
        <v>181</v>
      </c>
      <c r="C4" s="45">
        <f>[3]datZH!C6</f>
        <v>151357.00000000032</v>
      </c>
      <c r="D4" s="45">
        <f>[3]datZH!D6</f>
        <v>136853.00000000006</v>
      </c>
      <c r="E4" s="45">
        <f>[3]datZH!E6</f>
        <v>142796.00000000096</v>
      </c>
      <c r="F4" s="161">
        <f t="shared" ref="F4" si="0">(E4/D4-1)*100</f>
        <v>4.34261579943509</v>
      </c>
      <c r="M4" s="3"/>
    </row>
    <row r="5" spans="1:21" ht="14.25" customHeight="1" x14ac:dyDescent="0.2">
      <c r="A5" s="11"/>
      <c r="B5" s="19" t="s">
        <v>12</v>
      </c>
      <c r="C5" s="45">
        <f>[3]datZH!C7</f>
        <v>78623.000000000044</v>
      </c>
      <c r="D5" s="45">
        <f>[3]datZH!D7</f>
        <v>82389</v>
      </c>
      <c r="E5" s="45">
        <f>[3]datZH!E7</f>
        <v>83077.999999999971</v>
      </c>
      <c r="F5" s="161">
        <f>(E5/D5-1)*100</f>
        <v>0.83627668742183303</v>
      </c>
      <c r="M5" s="3"/>
    </row>
    <row r="6" spans="1:21" ht="14.25" customHeight="1" x14ac:dyDescent="0.2">
      <c r="A6" s="18"/>
      <c r="B6" s="13" t="s">
        <v>15</v>
      </c>
      <c r="C6" s="45">
        <f>[3]datZH!C8</f>
        <v>79385.000000000044</v>
      </c>
      <c r="D6" s="45">
        <f>[3]datZH!D8</f>
        <v>78687.000000000029</v>
      </c>
      <c r="E6" s="45">
        <f>[3]datZH!E8</f>
        <v>78186.000000000015</v>
      </c>
      <c r="F6" s="161">
        <f t="shared" ref="F6:F7" si="1">(E6/D6-1)*100</f>
        <v>-0.63669983605934011</v>
      </c>
      <c r="M6" s="3"/>
    </row>
    <row r="7" spans="1:21" ht="14.25" customHeight="1" x14ac:dyDescent="0.2">
      <c r="A7" s="18"/>
      <c r="B7" s="13" t="s">
        <v>13</v>
      </c>
      <c r="C7" s="45">
        <f>[3]datZH!C9</f>
        <v>58083.000000000015</v>
      </c>
      <c r="D7" s="45">
        <f>[3]datZH!D9</f>
        <v>61984.999999999971</v>
      </c>
      <c r="E7" s="45">
        <f>[3]datZH!E9</f>
        <v>58619.000000000044</v>
      </c>
      <c r="F7" s="161">
        <f t="shared" si="1"/>
        <v>-5.4303460514639523</v>
      </c>
      <c r="M7" s="3"/>
    </row>
    <row r="8" spans="1:21" ht="14.25" customHeight="1" x14ac:dyDescent="0.2">
      <c r="A8" s="18"/>
      <c r="B8" s="13" t="s">
        <v>16</v>
      </c>
      <c r="C8" s="45">
        <f>[3]datZH!C10</f>
        <v>7682.0000000000009</v>
      </c>
      <c r="D8" s="45">
        <f>[3]datZH!D10</f>
        <v>7536.9999999999973</v>
      </c>
      <c r="E8" s="45">
        <f>[3]datZH!E10</f>
        <v>7655.0000000000009</v>
      </c>
      <c r="F8" s="161">
        <f>(E8/D8-1)*100</f>
        <v>1.5656096590155766</v>
      </c>
      <c r="M8" s="3"/>
    </row>
    <row r="9" spans="1:21" s="92" customFormat="1" ht="30" customHeight="1" x14ac:dyDescent="0.2">
      <c r="A9" s="218" t="s">
        <v>105</v>
      </c>
      <c r="B9" s="218"/>
      <c r="C9" s="60">
        <f>SUM(C4:C8)</f>
        <v>375130.00000000041</v>
      </c>
      <c r="D9" s="60">
        <f>SUM(D4:D8)</f>
        <v>367451.00000000012</v>
      </c>
      <c r="E9" s="60">
        <f>SUM(E4:E8)</f>
        <v>370334.00000000099</v>
      </c>
      <c r="F9" s="108">
        <f>(E9-D9)/D9*100</f>
        <v>0.78459440850640549</v>
      </c>
      <c r="M9" s="11"/>
    </row>
    <row r="10" spans="1:21" ht="6.95" customHeight="1" x14ac:dyDescent="0.2">
      <c r="A10" s="18"/>
      <c r="B10" s="13"/>
      <c r="C10" s="92"/>
      <c r="D10" s="92"/>
      <c r="E10" s="33"/>
      <c r="F10" s="161"/>
      <c r="M10" s="3"/>
    </row>
    <row r="11" spans="1:21" ht="14.25" customHeight="1" x14ac:dyDescent="0.2">
      <c r="A11" s="11" t="s">
        <v>9</v>
      </c>
      <c r="B11" s="13" t="s">
        <v>19</v>
      </c>
      <c r="C11" s="45">
        <f>[3]datZH!C13</f>
        <v>12722</v>
      </c>
      <c r="D11" s="45">
        <f>[3]datZH!D13</f>
        <v>12789.999999999998</v>
      </c>
      <c r="E11" s="45">
        <f>[3]datZH!E13</f>
        <v>13708</v>
      </c>
      <c r="F11" s="161">
        <f t="shared" ref="F11:F15" si="2">(E11/D11-1)*100</f>
        <v>7.1774824081313637</v>
      </c>
      <c r="M11" s="3"/>
    </row>
    <row r="12" spans="1:21" ht="14.25" customHeight="1" x14ac:dyDescent="0.2">
      <c r="A12" s="18"/>
      <c r="B12" s="13" t="s">
        <v>20</v>
      </c>
      <c r="C12" s="45">
        <f>[3]datZH!C14</f>
        <v>5056</v>
      </c>
      <c r="D12" s="45">
        <f>[3]datZH!D14</f>
        <v>4959.0000000000009</v>
      </c>
      <c r="E12" s="45">
        <f>[3]datZH!E14</f>
        <v>5747.0000000000009</v>
      </c>
      <c r="F12" s="161">
        <f t="shared" si="2"/>
        <v>15.890300463803175</v>
      </c>
      <c r="M12" s="3"/>
    </row>
    <row r="13" spans="1:21" ht="14.25" customHeight="1" x14ac:dyDescent="0.2">
      <c r="A13" s="18"/>
      <c r="B13" s="19" t="s">
        <v>137</v>
      </c>
      <c r="C13" s="45">
        <f>[3]datZH!C15</f>
        <v>4521</v>
      </c>
      <c r="D13" s="45">
        <f>[3]datZH!D15</f>
        <v>4692</v>
      </c>
      <c r="E13" s="45">
        <f>[3]datZH!E15</f>
        <v>4692.9999999999991</v>
      </c>
      <c r="F13" s="161">
        <f t="shared" si="2"/>
        <v>2.1312872975265407E-2</v>
      </c>
      <c r="M13" s="3"/>
    </row>
    <row r="14" spans="1:21" ht="14.25" customHeight="1" x14ac:dyDescent="0.2">
      <c r="A14" s="18"/>
      <c r="B14" s="19" t="s">
        <v>23</v>
      </c>
      <c r="C14" s="45">
        <f>[3]datZH!C16</f>
        <v>2189</v>
      </c>
      <c r="D14" s="45">
        <f>[3]datZH!D16</f>
        <v>2100</v>
      </c>
      <c r="E14" s="45">
        <f>[3]datZH!E16</f>
        <v>2188.0000000000005</v>
      </c>
      <c r="F14" s="161">
        <f t="shared" si="2"/>
        <v>4.1904761904762111</v>
      </c>
      <c r="M14" s="72"/>
    </row>
    <row r="15" spans="1:21" s="92" customFormat="1" ht="30" customHeight="1" x14ac:dyDescent="0.2">
      <c r="A15" s="218" t="s">
        <v>106</v>
      </c>
      <c r="B15" s="218"/>
      <c r="C15" s="60">
        <f>SUM(C11:C14)</f>
        <v>24488</v>
      </c>
      <c r="D15" s="60">
        <f>SUM(D11:D14)</f>
        <v>24541</v>
      </c>
      <c r="E15" s="60">
        <f>SUM(E11:E14)</f>
        <v>26336</v>
      </c>
      <c r="F15" s="108">
        <f t="shared" si="2"/>
        <v>7.314290371215515</v>
      </c>
      <c r="M15" s="13"/>
    </row>
    <row r="16" spans="1:21" ht="6.95" customHeight="1" x14ac:dyDescent="0.2">
      <c r="A16" s="18"/>
      <c r="B16" s="13"/>
      <c r="C16" s="92"/>
      <c r="D16" s="92"/>
      <c r="E16" s="33"/>
      <c r="F16" s="161"/>
      <c r="M16" s="3"/>
    </row>
    <row r="17" spans="1:13" ht="14.25" customHeight="1" x14ac:dyDescent="0.2">
      <c r="A17" s="11" t="s">
        <v>9</v>
      </c>
      <c r="B17" s="13" t="s">
        <v>25</v>
      </c>
      <c r="C17" s="45">
        <f>[3]datZH!C19</f>
        <v>30928.999999999978</v>
      </c>
      <c r="D17" s="45">
        <f>[3]datZH!D19</f>
        <v>33896.999999999993</v>
      </c>
      <c r="E17" s="45">
        <f>[3]datZH!E19</f>
        <v>33920.000000000022</v>
      </c>
      <c r="F17" s="161">
        <f t="shared" ref="F17:F18" si="3">(E17/D17-1)*100</f>
        <v>6.7852612325669526E-2</v>
      </c>
      <c r="M17" s="3"/>
    </row>
    <row r="18" spans="1:13" ht="14.25" customHeight="1" x14ac:dyDescent="0.2">
      <c r="A18" s="11"/>
      <c r="B18" s="13" t="s">
        <v>27</v>
      </c>
      <c r="C18" s="45">
        <f>[3]datZH!C20</f>
        <v>3411</v>
      </c>
      <c r="D18" s="45">
        <f>[3]datZH!D20</f>
        <v>3875.9999999999995</v>
      </c>
      <c r="E18" s="45">
        <f>[3]datZH!E20</f>
        <v>3528.9999999999991</v>
      </c>
      <c r="F18" s="161">
        <f t="shared" si="3"/>
        <v>-8.9525283797729731</v>
      </c>
      <c r="M18" s="3"/>
    </row>
    <row r="19" spans="1:13" ht="14.25" customHeight="1" x14ac:dyDescent="0.2">
      <c r="A19" s="11"/>
      <c r="B19" s="19" t="s">
        <v>29</v>
      </c>
      <c r="C19" s="45">
        <f>[3]datZH!C21</f>
        <v>3156.9999999999991</v>
      </c>
      <c r="D19" s="45">
        <f>[3]datZH!D21</f>
        <v>3433.0000000000005</v>
      </c>
      <c r="E19" s="45">
        <f>[3]datZH!E21</f>
        <v>4054</v>
      </c>
      <c r="F19" s="161">
        <f>(E19/D19-1)*100</f>
        <v>18.089134867462842</v>
      </c>
      <c r="M19" s="72"/>
    </row>
    <row r="20" spans="1:13" s="92" customFormat="1" ht="30" customHeight="1" x14ac:dyDescent="0.2">
      <c r="A20" s="218" t="s">
        <v>107</v>
      </c>
      <c r="B20" s="218"/>
      <c r="C20" s="60">
        <f>[3]datZH!C22</f>
        <v>37496.999999999978</v>
      </c>
      <c r="D20" s="60">
        <f>[3]datZH!D22</f>
        <v>41205.999999999993</v>
      </c>
      <c r="E20" s="60">
        <f>[3]datZH!E22</f>
        <v>41503.000000000022</v>
      </c>
      <c r="F20" s="108">
        <f>(E20-D20)/D20*100</f>
        <v>0.72076882007481724</v>
      </c>
      <c r="M20" s="13"/>
    </row>
    <row r="21" spans="1:13" ht="6.95" customHeight="1" x14ac:dyDescent="0.2">
      <c r="A21" s="92"/>
      <c r="B21" s="13"/>
      <c r="C21" s="45">
        <f>[3]datZH!C23</f>
        <v>0</v>
      </c>
      <c r="D21" s="45">
        <f>[3]datZH!D23</f>
        <v>0</v>
      </c>
      <c r="E21" s="45">
        <f>[3]datZH!E23</f>
        <v>0</v>
      </c>
      <c r="F21" s="161"/>
      <c r="M21" s="3"/>
    </row>
    <row r="22" spans="1:13" ht="14.25" customHeight="1" x14ac:dyDescent="0.2">
      <c r="A22" s="11" t="s">
        <v>9</v>
      </c>
      <c r="B22" s="13" t="s">
        <v>30</v>
      </c>
      <c r="C22" s="45">
        <f>[3]datZH!C24</f>
        <v>23976.999999999996</v>
      </c>
      <c r="D22" s="45">
        <f>[3]datZH!D24</f>
        <v>23064.999999999985</v>
      </c>
      <c r="E22" s="45">
        <f>[3]datZH!E24</f>
        <v>24002.000000000004</v>
      </c>
      <c r="F22" s="161">
        <f>(E22/D22-1)*100</f>
        <v>4.0624322566660265</v>
      </c>
      <c r="M22" s="3"/>
    </row>
    <row r="23" spans="1:13" ht="7.5" customHeight="1" x14ac:dyDescent="0.2">
      <c r="A23" s="11"/>
      <c r="B23" s="13"/>
      <c r="C23" s="45"/>
      <c r="D23" s="45"/>
      <c r="E23" s="45"/>
      <c r="F23" s="161"/>
      <c r="M23" s="3"/>
    </row>
    <row r="24" spans="1:13" ht="14.25" customHeight="1" x14ac:dyDescent="0.2">
      <c r="A24" s="232" t="s">
        <v>67</v>
      </c>
      <c r="B24" s="232"/>
      <c r="C24" s="40">
        <f>C9+C15+C20+C22</f>
        <v>461092.00000000041</v>
      </c>
      <c r="D24" s="40">
        <f>D9+D15+D20+D22</f>
        <v>456263.00000000012</v>
      </c>
      <c r="E24" s="40">
        <f>E9+E15+E20+E22</f>
        <v>462175.00000000099</v>
      </c>
      <c r="F24" s="111">
        <f>(E24-D24)/D24*100</f>
        <v>1.2957439020917478</v>
      </c>
    </row>
    <row r="25" spans="1:13" ht="6.95" customHeight="1" x14ac:dyDescent="0.2">
      <c r="A25" s="162"/>
      <c r="B25" s="163"/>
      <c r="C25" s="164"/>
      <c r="D25" s="164"/>
      <c r="E25" s="164"/>
      <c r="F25" s="165"/>
    </row>
    <row r="26" spans="1:13" s="92" customFormat="1" ht="30" customHeight="1" x14ac:dyDescent="0.2">
      <c r="A26" s="236" t="s">
        <v>182</v>
      </c>
      <c r="B26" s="236"/>
      <c r="C26" s="164"/>
      <c r="D26" s="164"/>
      <c r="E26" s="164"/>
      <c r="F26" s="165"/>
    </row>
    <row r="27" spans="1:13" ht="14.25" customHeight="1" x14ac:dyDescent="0.2">
      <c r="A27" s="11" t="s">
        <v>32</v>
      </c>
      <c r="B27" s="13" t="s">
        <v>51</v>
      </c>
      <c r="C27" s="166">
        <f>[3]dataNZH!C5</f>
        <v>62192.703243658929</v>
      </c>
      <c r="D27" s="166">
        <f>[3]dataNZH!D5</f>
        <v>64259.940315787062</v>
      </c>
      <c r="E27" s="35" t="s">
        <v>47</v>
      </c>
      <c r="F27" s="161">
        <f>(D27-C27)/C27*100</f>
        <v>3.3239222035889</v>
      </c>
      <c r="M27" s="3"/>
    </row>
    <row r="28" spans="1:13" ht="14.25" customHeight="1" x14ac:dyDescent="0.2">
      <c r="A28" s="20" t="s">
        <v>34</v>
      </c>
      <c r="B28" s="19" t="s">
        <v>35</v>
      </c>
      <c r="C28" s="166">
        <f>[3]dataNZH!C6</f>
        <v>21436.742671009782</v>
      </c>
      <c r="D28" s="166">
        <f>[3]dataNZH!D6</f>
        <v>21585.638461538467</v>
      </c>
      <c r="E28" s="35" t="s">
        <v>47</v>
      </c>
      <c r="F28" s="161">
        <f>(D28-C28)/C28*100</f>
        <v>0.6945821611696873</v>
      </c>
      <c r="M28" s="72"/>
    </row>
    <row r="29" spans="1:13" ht="14.25" customHeight="1" x14ac:dyDescent="0.2">
      <c r="A29" s="11" t="s">
        <v>37</v>
      </c>
      <c r="B29" s="13" t="s">
        <v>38</v>
      </c>
      <c r="C29" s="166">
        <f>[3]dataNZH!C7</f>
        <v>20888.100430710008</v>
      </c>
      <c r="D29" s="166">
        <f>[3]dataNZH!D7</f>
        <v>24607.694154161029</v>
      </c>
      <c r="E29" s="35" t="s">
        <v>47</v>
      </c>
      <c r="F29" s="161">
        <f>(D29-C29)/C29*100</f>
        <v>17.807237837589177</v>
      </c>
      <c r="M29" s="3"/>
    </row>
    <row r="30" spans="1:13" ht="14.25" customHeight="1" x14ac:dyDescent="0.2">
      <c r="A30" s="11" t="s">
        <v>39</v>
      </c>
      <c r="B30" s="13" t="s">
        <v>40</v>
      </c>
      <c r="C30" s="166">
        <f>[3]dataNZH!C8</f>
        <v>12149.999999999995</v>
      </c>
      <c r="D30" s="166">
        <f>[3]dataNZH!D8</f>
        <v>12352.999999999996</v>
      </c>
      <c r="E30" s="35" t="s">
        <v>47</v>
      </c>
      <c r="F30" s="161">
        <f t="shared" ref="F30" si="4">(D30-C30)/C30*100</f>
        <v>1.6707818930041312</v>
      </c>
      <c r="M30" s="3"/>
    </row>
    <row r="31" spans="1:13" ht="6.95" customHeight="1" x14ac:dyDescent="0.2">
      <c r="A31" s="162"/>
      <c r="B31" s="163"/>
      <c r="C31" s="164"/>
      <c r="D31" s="164"/>
      <c r="E31" s="164"/>
      <c r="F31" s="165"/>
    </row>
    <row r="32" spans="1:13" s="52" customFormat="1" ht="6.95" customHeight="1" x14ac:dyDescent="0.2">
      <c r="A32" s="62"/>
      <c r="B32" s="62"/>
      <c r="C32" s="62"/>
      <c r="D32" s="62"/>
      <c r="E32" s="62"/>
      <c r="F32" s="62"/>
    </row>
    <row r="33" spans="1:6" s="52" customFormat="1" ht="12.6" customHeight="1" x14ac:dyDescent="0.2">
      <c r="A33" s="102" t="s">
        <v>183</v>
      </c>
      <c r="B33" s="102"/>
      <c r="C33" s="102"/>
      <c r="D33" s="65"/>
      <c r="E33" s="102"/>
      <c r="F33" s="102"/>
    </row>
    <row r="34" spans="1:6" s="52" customFormat="1" ht="18" customHeight="1" x14ac:dyDescent="0.2">
      <c r="A34" s="102"/>
      <c r="B34" s="102"/>
      <c r="C34" s="102"/>
      <c r="D34" s="65"/>
      <c r="E34" s="102"/>
      <c r="F34" s="102"/>
    </row>
    <row r="35" spans="1:6" s="52" customFormat="1" ht="18" customHeight="1" x14ac:dyDescent="0.2">
      <c r="A35" s="102"/>
      <c r="B35" s="102"/>
      <c r="C35" s="102"/>
      <c r="D35" s="65"/>
      <c r="E35" s="102"/>
      <c r="F35" s="102"/>
    </row>
    <row r="36" spans="1:6" s="52" customFormat="1" ht="11.45" customHeight="1" x14ac:dyDescent="0.2">
      <c r="A36" s="65" t="s">
        <v>53</v>
      </c>
      <c r="B36" s="102"/>
      <c r="C36" s="102"/>
      <c r="D36" s="65"/>
      <c r="E36" s="102"/>
      <c r="F36" s="102"/>
    </row>
    <row r="37" spans="1:6" s="52" customFormat="1" ht="11.45" customHeight="1" x14ac:dyDescent="0.2">
      <c r="A37" s="65" t="s">
        <v>54</v>
      </c>
      <c r="B37" s="102"/>
      <c r="C37" s="65"/>
      <c r="D37" s="102"/>
      <c r="E37" s="102"/>
    </row>
    <row r="38" spans="1:6" ht="11.45" customHeight="1" x14ac:dyDescent="0.2">
      <c r="A38" s="24" t="s">
        <v>184</v>
      </c>
      <c r="C38" s="3"/>
      <c r="D38" s="22"/>
    </row>
    <row r="39" spans="1:6" s="24" customFormat="1" ht="12.6" customHeight="1" x14ac:dyDescent="0.2">
      <c r="A39" s="24" t="s">
        <v>185</v>
      </c>
    </row>
    <row r="40" spans="1:6" ht="12.6" customHeight="1" x14ac:dyDescent="0.2">
      <c r="B40" s="3"/>
    </row>
    <row r="41" spans="1:6" ht="12.6" customHeight="1" x14ac:dyDescent="0.2">
      <c r="B41" s="3"/>
    </row>
    <row r="42" spans="1:6" ht="12.6" customHeight="1" x14ac:dyDescent="0.2">
      <c r="B42" s="3"/>
    </row>
    <row r="43" spans="1:6" ht="12.6" customHeight="1" x14ac:dyDescent="0.2">
      <c r="B43" s="3"/>
    </row>
    <row r="44" spans="1:6" ht="12.6" customHeight="1" x14ac:dyDescent="0.2">
      <c r="B44" s="3"/>
    </row>
    <row r="45" spans="1:6" ht="12.6" customHeight="1" x14ac:dyDescent="0.2">
      <c r="B45" s="3"/>
    </row>
    <row r="46" spans="1:6" ht="12.6" customHeight="1" x14ac:dyDescent="0.2">
      <c r="B46" s="3"/>
    </row>
    <row r="47" spans="1:6" ht="12.6" customHeight="1" x14ac:dyDescent="0.2">
      <c r="B47" s="3"/>
    </row>
    <row r="48" spans="1:6" ht="12.6" customHeight="1" x14ac:dyDescent="0.2">
      <c r="B48" s="3"/>
    </row>
    <row r="49" spans="2:2" ht="12.6" customHeight="1" x14ac:dyDescent="0.2">
      <c r="B49" s="3"/>
    </row>
    <row r="50" spans="2:2" ht="12.6" customHeight="1" x14ac:dyDescent="0.2">
      <c r="B50" s="3"/>
    </row>
    <row r="51" spans="2:2" ht="12.6" customHeight="1" x14ac:dyDescent="0.2">
      <c r="B51" s="3"/>
    </row>
    <row r="52" spans="2:2" ht="12.6" customHeight="1" x14ac:dyDescent="0.2">
      <c r="B52" s="3"/>
    </row>
    <row r="53" spans="2:2" ht="12.6" customHeight="1" x14ac:dyDescent="0.2">
      <c r="B53" s="3"/>
    </row>
    <row r="54" spans="2:2" ht="12.6" customHeight="1" x14ac:dyDescent="0.2">
      <c r="B54" s="3"/>
    </row>
  </sheetData>
  <sheetProtection sheet="1" objects="1" scenarios="1"/>
  <mergeCells count="5">
    <mergeCell ref="A9:B9"/>
    <mergeCell ref="A15:B15"/>
    <mergeCell ref="A20:B20"/>
    <mergeCell ref="A24:B24"/>
    <mergeCell ref="A26:B26"/>
  </mergeCells>
  <pageMargins left="0.59055118110236227" right="0.19685039370078741" top="0.78740157480314965" bottom="0.39370078740157483" header="0" footer="0"/>
  <pageSetup paperSize="9"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1"/>
  <sheetViews>
    <sheetView zoomScaleNormal="100" zoomScaleSheetLayoutView="100" workbookViewId="0">
      <selection activeCell="K31" sqref="K31"/>
    </sheetView>
  </sheetViews>
  <sheetFormatPr baseColWidth="10" defaultColWidth="10" defaultRowHeight="12.6" customHeight="1" x14ac:dyDescent="0.2"/>
  <cols>
    <col min="1" max="1" width="3.25" style="3" customWidth="1"/>
    <col min="2" max="2" width="33.75" style="3" customWidth="1"/>
    <col min="3" max="4" width="7.625" style="3" customWidth="1"/>
    <col min="5" max="5" width="8.875" style="3" customWidth="1"/>
    <col min="6" max="6" width="8.625" style="3" customWidth="1"/>
    <col min="7" max="7" width="8.5" style="3" customWidth="1"/>
    <col min="8" max="11" width="7.625" style="3" customWidth="1"/>
    <col min="12" max="12" width="8.625" style="3" customWidth="1"/>
    <col min="13" max="13" width="7.25" style="3" customWidth="1"/>
    <col min="14" max="14" width="5.5" style="3" customWidth="1"/>
    <col min="15" max="15" width="10.375" style="3" customWidth="1"/>
    <col min="16" max="16384" width="10" style="3"/>
  </cols>
  <sheetData>
    <row r="1" spans="1:24" ht="14.25" customHeight="1" x14ac:dyDescent="0.2">
      <c r="A1" s="26" t="s">
        <v>186</v>
      </c>
    </row>
    <row r="2" spans="1:24" s="5" customFormat="1" ht="14.25" customHeight="1" x14ac:dyDescent="0.2">
      <c r="A2" s="4" t="s">
        <v>187</v>
      </c>
      <c r="X2" s="6"/>
    </row>
    <row r="3" spans="1:24" ht="15" x14ac:dyDescent="0.3">
      <c r="A3" s="114"/>
      <c r="B3" s="115"/>
      <c r="C3" s="237"/>
      <c r="D3" s="237"/>
      <c r="E3" s="237"/>
      <c r="F3" s="237"/>
      <c r="G3" s="237"/>
      <c r="H3" s="237"/>
      <c r="I3" s="237"/>
      <c r="J3" s="237"/>
      <c r="K3" s="237"/>
      <c r="L3" s="237"/>
      <c r="M3" s="237"/>
      <c r="N3" s="167"/>
      <c r="O3" s="118"/>
    </row>
    <row r="4" spans="1:24" ht="129.75" customHeight="1" x14ac:dyDescent="0.3">
      <c r="A4" s="114"/>
      <c r="B4" s="119"/>
      <c r="C4" s="121" t="s">
        <v>113</v>
      </c>
      <c r="D4" s="121" t="s">
        <v>114</v>
      </c>
      <c r="E4" s="121" t="s">
        <v>115</v>
      </c>
      <c r="F4" s="122" t="s">
        <v>116</v>
      </c>
      <c r="G4" s="123" t="s">
        <v>188</v>
      </c>
      <c r="H4" s="123" t="s">
        <v>118</v>
      </c>
      <c r="I4" s="123" t="s">
        <v>189</v>
      </c>
      <c r="J4" s="123" t="s">
        <v>119</v>
      </c>
      <c r="K4" s="123" t="s">
        <v>121</v>
      </c>
      <c r="L4" s="123" t="s">
        <v>122</v>
      </c>
      <c r="M4" s="123" t="s">
        <v>123</v>
      </c>
      <c r="N4" s="122" t="s">
        <v>190</v>
      </c>
      <c r="O4" s="122" t="s">
        <v>66</v>
      </c>
    </row>
    <row r="5" spans="1:24" ht="14.25" customHeight="1" x14ac:dyDescent="0.2">
      <c r="A5" s="11" t="s">
        <v>9</v>
      </c>
      <c r="B5" s="13" t="s">
        <v>181</v>
      </c>
      <c r="C5" s="168">
        <f>[4]dataZH!E6</f>
        <v>10653.999999999991</v>
      </c>
      <c r="D5" s="168">
        <f>[4]dataZH!F6</f>
        <v>22777.000000000015</v>
      </c>
      <c r="E5" s="168">
        <f>[4]dataZH!G6</f>
        <v>8432.0000000000091</v>
      </c>
      <c r="F5" s="168">
        <f>[4]dataZH!H6</f>
        <v>36959.999999999978</v>
      </c>
      <c r="G5" s="168">
        <f>[4]dataZH!I6</f>
        <v>39838.000000000036</v>
      </c>
      <c r="H5" s="168">
        <f>[4]dataZH!J6</f>
        <v>11631.999999999989</v>
      </c>
      <c r="I5" s="168">
        <f>[4]dataZH!K6</f>
        <v>441.00000000000006</v>
      </c>
      <c r="J5" s="168">
        <f>[4]dataZH!L6</f>
        <v>9891.0000000000036</v>
      </c>
      <c r="K5" s="168">
        <f>[4]dataZH!M6</f>
        <v>314</v>
      </c>
      <c r="L5" s="168">
        <f>[4]dataZH!N6</f>
        <v>456</v>
      </c>
      <c r="M5" s="168">
        <f>[4]dataZH!O6</f>
        <v>1400.9999999999998</v>
      </c>
      <c r="N5" s="168" t="s">
        <v>47</v>
      </c>
      <c r="O5" s="128">
        <f>SUM(C5:N5)</f>
        <v>142796.00000000003</v>
      </c>
    </row>
    <row r="6" spans="1:24" ht="14.25" customHeight="1" x14ac:dyDescent="0.2">
      <c r="A6" s="11"/>
      <c r="B6" s="19" t="s">
        <v>12</v>
      </c>
      <c r="C6" s="168">
        <f>[4]dataZH!E7</f>
        <v>7643.0000000000009</v>
      </c>
      <c r="D6" s="168">
        <f>[4]dataZH!F7</f>
        <v>4739</v>
      </c>
      <c r="E6" s="168">
        <f>[4]dataZH!G7</f>
        <v>2752.9999999999991</v>
      </c>
      <c r="F6" s="168">
        <f>[4]dataZH!H7</f>
        <v>16256.999999999993</v>
      </c>
      <c r="G6" s="168">
        <f>[4]dataZH!I7</f>
        <v>29535.000000000018</v>
      </c>
      <c r="H6" s="168">
        <f>[4]dataZH!J7</f>
        <v>13867.999999999996</v>
      </c>
      <c r="I6" s="168">
        <f>[4]dataZH!K7</f>
        <v>126.00000000000001</v>
      </c>
      <c r="J6" s="168">
        <f>[4]dataZH!L7</f>
        <v>5733.0000000000018</v>
      </c>
      <c r="K6" s="168">
        <f>[4]dataZH!M7</f>
        <v>461</v>
      </c>
      <c r="L6" s="168">
        <f>[4]dataZH!N7</f>
        <v>228</v>
      </c>
      <c r="M6" s="168">
        <f>[4]dataZH!O7</f>
        <v>1735.0000000000002</v>
      </c>
      <c r="N6" s="168" t="s">
        <v>47</v>
      </c>
      <c r="O6" s="128">
        <f>SUM(C6:N6)</f>
        <v>83078.000000000015</v>
      </c>
    </row>
    <row r="7" spans="1:24" ht="14.25" customHeight="1" x14ac:dyDescent="0.2">
      <c r="A7" s="11"/>
      <c r="B7" s="13" t="s">
        <v>15</v>
      </c>
      <c r="C7" s="168">
        <f>[4]dataZH!E8</f>
        <v>5796.9999999999991</v>
      </c>
      <c r="D7" s="168">
        <f>[4]dataZH!F8</f>
        <v>5334.9999999999982</v>
      </c>
      <c r="E7" s="168">
        <f>[4]dataZH!G8</f>
        <v>4113.9999999999991</v>
      </c>
      <c r="F7" s="168">
        <f>[4]dataZH!H8</f>
        <v>8045.0000000000027</v>
      </c>
      <c r="G7" s="168">
        <f>[4]dataZH!I8</f>
        <v>41860.999999999993</v>
      </c>
      <c r="H7" s="168">
        <f>[4]dataZH!J8</f>
        <v>6020.9999999999991</v>
      </c>
      <c r="I7" s="168">
        <f>[4]dataZH!K8</f>
        <v>68</v>
      </c>
      <c r="J7" s="168">
        <f>[4]dataZH!L8</f>
        <v>5848.0000000000009</v>
      </c>
      <c r="K7" s="168">
        <f>[4]dataZH!M8</f>
        <v>103</v>
      </c>
      <c r="L7" s="168">
        <f>[4]dataZH!N8</f>
        <v>254</v>
      </c>
      <c r="M7" s="168">
        <f>[4]dataZH!O8</f>
        <v>740</v>
      </c>
      <c r="N7" s="168" t="s">
        <v>47</v>
      </c>
      <c r="O7" s="128">
        <f>SUM(C7:N7)</f>
        <v>78185.999999999985</v>
      </c>
    </row>
    <row r="8" spans="1:24" ht="14.25" customHeight="1" x14ac:dyDescent="0.2">
      <c r="A8" s="13"/>
      <c r="B8" s="13" t="s">
        <v>13</v>
      </c>
      <c r="C8" s="168">
        <f>[4]dataZH!E9</f>
        <v>5224.0000000000018</v>
      </c>
      <c r="D8" s="168">
        <f>[4]dataZH!F9</f>
        <v>3001.9999999999995</v>
      </c>
      <c r="E8" s="168">
        <f>[4]dataZH!G9</f>
        <v>2286.0000000000005</v>
      </c>
      <c r="F8" s="168">
        <f>[4]dataZH!H9</f>
        <v>8967.0000000000036</v>
      </c>
      <c r="G8" s="168">
        <f>[4]dataZH!I9</f>
        <v>26628.000000000022</v>
      </c>
      <c r="H8" s="168">
        <f>[4]dataZH!J9</f>
        <v>8657.9999999999945</v>
      </c>
      <c r="I8" s="168">
        <f>[4]dataZH!K9</f>
        <v>1502</v>
      </c>
      <c r="J8" s="168">
        <f>[4]dataZH!L9</f>
        <v>2064</v>
      </c>
      <c r="K8" s="168">
        <f>[4]dataZH!M9</f>
        <v>35</v>
      </c>
      <c r="L8" s="168">
        <f>[4]dataZH!N9</f>
        <v>71</v>
      </c>
      <c r="M8" s="168">
        <f>[4]dataZH!O9</f>
        <v>182</v>
      </c>
      <c r="N8" s="168" t="s">
        <v>47</v>
      </c>
      <c r="O8" s="128">
        <f>SUM(C8:N8)</f>
        <v>58619.000000000022</v>
      </c>
    </row>
    <row r="9" spans="1:24" ht="14.25" customHeight="1" x14ac:dyDescent="0.2">
      <c r="A9" s="11"/>
      <c r="B9" s="13" t="s">
        <v>16</v>
      </c>
      <c r="C9" s="168">
        <f>[4]dataZH!E10</f>
        <v>0</v>
      </c>
      <c r="D9" s="168">
        <f>[4]dataZH!F10</f>
        <v>746.00000000000011</v>
      </c>
      <c r="E9" s="168">
        <f>[4]dataZH!G10</f>
        <v>431</v>
      </c>
      <c r="F9" s="168">
        <f>[4]dataZH!H10</f>
        <v>490</v>
      </c>
      <c r="G9" s="168">
        <f>[4]dataZH!I10</f>
        <v>3181.0000000000009</v>
      </c>
      <c r="H9" s="168">
        <f>[4]dataZH!J10</f>
        <v>1557</v>
      </c>
      <c r="I9" s="168">
        <f>[4]dataZH!K10</f>
        <v>466</v>
      </c>
      <c r="J9" s="168">
        <f>[4]dataZH!L10</f>
        <v>618</v>
      </c>
      <c r="K9" s="168">
        <f>[4]dataZH!M10</f>
        <v>0</v>
      </c>
      <c r="L9" s="168">
        <f>[4]dataZH!N10</f>
        <v>166</v>
      </c>
      <c r="M9" s="168">
        <f>[4]dataZH!O10</f>
        <v>0</v>
      </c>
      <c r="N9" s="168" t="s">
        <v>47</v>
      </c>
      <c r="O9" s="128">
        <f>SUM(C9:N9)</f>
        <v>7655.0000000000009</v>
      </c>
    </row>
    <row r="10" spans="1:24" s="13" customFormat="1" ht="28.5" customHeight="1" x14ac:dyDescent="0.2">
      <c r="A10" s="218" t="s">
        <v>8</v>
      </c>
      <c r="B10" s="218"/>
      <c r="C10" s="127">
        <f t="shared" ref="C10:M10" si="0">SUM(C5:C9)</f>
        <v>29317.999999999993</v>
      </c>
      <c r="D10" s="127">
        <f t="shared" si="0"/>
        <v>36599.000000000015</v>
      </c>
      <c r="E10" s="127">
        <f t="shared" si="0"/>
        <v>18016.000000000007</v>
      </c>
      <c r="F10" s="127">
        <f t="shared" si="0"/>
        <v>70718.999999999971</v>
      </c>
      <c r="G10" s="127">
        <f t="shared" si="0"/>
        <v>141043.00000000009</v>
      </c>
      <c r="H10" s="127">
        <f t="shared" si="0"/>
        <v>41735.999999999978</v>
      </c>
      <c r="I10" s="127">
        <f t="shared" si="0"/>
        <v>2603</v>
      </c>
      <c r="J10" s="127">
        <f t="shared" si="0"/>
        <v>24154.000000000007</v>
      </c>
      <c r="K10" s="127">
        <f t="shared" si="0"/>
        <v>913</v>
      </c>
      <c r="L10" s="127">
        <f t="shared" si="0"/>
        <v>1175</v>
      </c>
      <c r="M10" s="127">
        <f t="shared" si="0"/>
        <v>4058</v>
      </c>
      <c r="N10" s="127" t="s">
        <v>47</v>
      </c>
      <c r="O10" s="127">
        <f>SUM(O5:O9)</f>
        <v>370334.00000000006</v>
      </c>
    </row>
    <row r="11" spans="1:24" ht="6.95" customHeight="1" x14ac:dyDescent="0.2">
      <c r="A11" s="11"/>
      <c r="B11" s="13"/>
      <c r="C11" s="168"/>
      <c r="D11" s="168"/>
      <c r="E11" s="168"/>
      <c r="F11" s="168"/>
      <c r="G11" s="168"/>
      <c r="H11" s="168"/>
      <c r="I11" s="168"/>
      <c r="J11" s="168"/>
      <c r="K11" s="168"/>
      <c r="L11" s="124"/>
      <c r="N11" s="22"/>
    </row>
    <row r="12" spans="1:24" ht="14.25" customHeight="1" x14ac:dyDescent="0.2">
      <c r="A12" s="11" t="s">
        <v>9</v>
      </c>
      <c r="B12" s="13" t="s">
        <v>19</v>
      </c>
      <c r="C12" s="168">
        <f>[4]dataZH!E13</f>
        <v>0</v>
      </c>
      <c r="D12" s="168">
        <f>[4]dataZH!F13</f>
        <v>0</v>
      </c>
      <c r="E12" s="168">
        <f>[4]dataZH!G13</f>
        <v>0</v>
      </c>
      <c r="F12" s="168">
        <f>[4]dataZH!H13</f>
        <v>455</v>
      </c>
      <c r="G12" s="168">
        <f>[4]dataZH!I13</f>
        <v>3178</v>
      </c>
      <c r="H12" s="168">
        <f>[4]dataZH!J13</f>
        <v>3134</v>
      </c>
      <c r="I12" s="168">
        <f>[4]dataZH!K13</f>
        <v>284</v>
      </c>
      <c r="J12" s="168">
        <f>[4]dataZH!L13</f>
        <v>435</v>
      </c>
      <c r="K12" s="168">
        <f>[4]dataZH!M13</f>
        <v>0</v>
      </c>
      <c r="L12" s="168">
        <f>[4]dataZH!N13</f>
        <v>602</v>
      </c>
      <c r="M12" s="168">
        <f>[4]dataZH!O13</f>
        <v>5619.9999999999991</v>
      </c>
      <c r="N12" s="168" t="s">
        <v>47</v>
      </c>
      <c r="O12" s="128">
        <f>SUM(C12:N12)</f>
        <v>13708</v>
      </c>
    </row>
    <row r="13" spans="1:24" ht="14.25" customHeight="1" x14ac:dyDescent="0.2">
      <c r="A13" s="11"/>
      <c r="B13" s="13" t="s">
        <v>20</v>
      </c>
      <c r="C13" s="168">
        <f>[4]dataZH!E14</f>
        <v>0</v>
      </c>
      <c r="D13" s="168">
        <f>[4]dataZH!F14</f>
        <v>0</v>
      </c>
      <c r="E13" s="168">
        <f>[4]dataZH!G14</f>
        <v>451</v>
      </c>
      <c r="F13" s="168">
        <f>[4]dataZH!H14</f>
        <v>0</v>
      </c>
      <c r="G13" s="168">
        <f>[4]dataZH!I14</f>
        <v>1339</v>
      </c>
      <c r="H13" s="168">
        <f>[4]dataZH!J14</f>
        <v>640</v>
      </c>
      <c r="I13" s="168">
        <f>[4]dataZH!K14</f>
        <v>269</v>
      </c>
      <c r="J13" s="168">
        <f>[4]dataZH!L14</f>
        <v>1574</v>
      </c>
      <c r="K13" s="168">
        <f>[4]dataZH!M14</f>
        <v>0</v>
      </c>
      <c r="L13" s="168">
        <f>[4]dataZH!N14</f>
        <v>348</v>
      </c>
      <c r="M13" s="168">
        <f>[4]dataZH!O14</f>
        <v>1126</v>
      </c>
      <c r="N13" s="168" t="s">
        <v>47</v>
      </c>
      <c r="O13" s="128">
        <f>SUM(C13:N13)</f>
        <v>5747</v>
      </c>
    </row>
    <row r="14" spans="1:24" ht="14.25" customHeight="1" x14ac:dyDescent="0.2">
      <c r="A14" s="11"/>
      <c r="B14" s="19" t="s">
        <v>137</v>
      </c>
      <c r="C14" s="168">
        <f>[4]dataZH!E15</f>
        <v>0</v>
      </c>
      <c r="D14" s="168">
        <f>[4]dataZH!F15</f>
        <v>0</v>
      </c>
      <c r="E14" s="168">
        <f>[4]dataZH!G15</f>
        <v>0</v>
      </c>
      <c r="F14" s="168">
        <f>[4]dataZH!H15</f>
        <v>0</v>
      </c>
      <c r="G14" s="168">
        <f>[4]dataZH!I15</f>
        <v>1048</v>
      </c>
      <c r="H14" s="168">
        <f>[4]dataZH!J15</f>
        <v>995</v>
      </c>
      <c r="I14" s="168">
        <f>[4]dataZH!K15</f>
        <v>2524</v>
      </c>
      <c r="J14" s="168">
        <f>[4]dataZH!L15</f>
        <v>0</v>
      </c>
      <c r="K14" s="168">
        <f>[4]dataZH!M15</f>
        <v>0</v>
      </c>
      <c r="L14" s="168">
        <f>[4]dataZH!N15</f>
        <v>91</v>
      </c>
      <c r="M14" s="168">
        <f>[4]dataZH!O15</f>
        <v>35</v>
      </c>
      <c r="N14" s="168" t="s">
        <v>47</v>
      </c>
      <c r="O14" s="128">
        <f>SUM(C14:N14)</f>
        <v>4693</v>
      </c>
    </row>
    <row r="15" spans="1:24" ht="14.25" customHeight="1" x14ac:dyDescent="0.2">
      <c r="A15" s="11"/>
      <c r="B15" s="19" t="s">
        <v>23</v>
      </c>
      <c r="C15" s="168">
        <f>[4]dataZH!E16</f>
        <v>0</v>
      </c>
      <c r="D15" s="168">
        <f>[4]dataZH!F16</f>
        <v>0</v>
      </c>
      <c r="E15" s="168">
        <f>[4]dataZH!G16</f>
        <v>0</v>
      </c>
      <c r="F15" s="168">
        <f>[4]dataZH!H16</f>
        <v>166</v>
      </c>
      <c r="G15" s="168">
        <f>[4]dataZH!I16</f>
        <v>119</v>
      </c>
      <c r="H15" s="168">
        <f>[4]dataZH!J16</f>
        <v>323</v>
      </c>
      <c r="I15" s="168">
        <f>[4]dataZH!K16</f>
        <v>934</v>
      </c>
      <c r="J15" s="168">
        <f>[4]dataZH!L16</f>
        <v>0</v>
      </c>
      <c r="K15" s="168">
        <f>[4]dataZH!M16</f>
        <v>0</v>
      </c>
      <c r="L15" s="168">
        <f>[4]dataZH!N16</f>
        <v>117</v>
      </c>
      <c r="M15" s="168">
        <f>[4]dataZH!O16</f>
        <v>529</v>
      </c>
      <c r="N15" s="168" t="s">
        <v>47</v>
      </c>
      <c r="O15" s="128">
        <f>SUM(C15:N15)</f>
        <v>2188</v>
      </c>
    </row>
    <row r="16" spans="1:24" s="13" customFormat="1" ht="28.5" customHeight="1" x14ac:dyDescent="0.2">
      <c r="A16" s="218" t="s">
        <v>18</v>
      </c>
      <c r="B16" s="218"/>
      <c r="C16" s="127">
        <f t="shared" ref="C16:K16" si="1">SUM(C12:C15)</f>
        <v>0</v>
      </c>
      <c r="D16" s="127">
        <f t="shared" si="1"/>
        <v>0</v>
      </c>
      <c r="E16" s="127">
        <f t="shared" si="1"/>
        <v>451</v>
      </c>
      <c r="F16" s="127">
        <f t="shared" si="1"/>
        <v>621</v>
      </c>
      <c r="G16" s="127">
        <f t="shared" si="1"/>
        <v>5684</v>
      </c>
      <c r="H16" s="127">
        <f t="shared" si="1"/>
        <v>5092</v>
      </c>
      <c r="I16" s="127">
        <f t="shared" si="1"/>
        <v>4011</v>
      </c>
      <c r="J16" s="127">
        <f t="shared" si="1"/>
        <v>2009</v>
      </c>
      <c r="K16" s="127">
        <f t="shared" si="1"/>
        <v>0</v>
      </c>
      <c r="L16" s="127">
        <f>SUM(L12:L15)</f>
        <v>1158</v>
      </c>
      <c r="M16" s="127">
        <f t="shared" ref="M16:O16" si="2">SUM(M12:M15)</f>
        <v>7309.9999999999991</v>
      </c>
      <c r="N16" s="127" t="s">
        <v>47</v>
      </c>
      <c r="O16" s="127">
        <f t="shared" si="2"/>
        <v>26336</v>
      </c>
    </row>
    <row r="17" spans="1:24" ht="6.95" customHeight="1" x14ac:dyDescent="0.2">
      <c r="A17" s="11"/>
      <c r="B17" s="13"/>
      <c r="C17" s="168"/>
      <c r="D17" s="168"/>
      <c r="E17" s="168"/>
      <c r="F17" s="168"/>
      <c r="G17" s="168"/>
      <c r="H17" s="168"/>
      <c r="I17" s="168"/>
      <c r="J17" s="168"/>
      <c r="K17" s="168"/>
      <c r="L17" s="124"/>
      <c r="N17" s="22"/>
    </row>
    <row r="18" spans="1:24" ht="14.25" customHeight="1" x14ac:dyDescent="0.2">
      <c r="A18" s="11" t="s">
        <v>9</v>
      </c>
      <c r="B18" s="13" t="s">
        <v>25</v>
      </c>
      <c r="C18" s="168">
        <f>[4]dataZH!E19</f>
        <v>51</v>
      </c>
      <c r="D18" s="168">
        <f>[4]dataZH!F19</f>
        <v>32439.999999999985</v>
      </c>
      <c r="E18" s="168">
        <f>[4]dataZH!G19</f>
        <v>1097</v>
      </c>
      <c r="F18" s="168">
        <f>[4]dataZH!H19</f>
        <v>0</v>
      </c>
      <c r="G18" s="168">
        <f>[4]dataZH!I19</f>
        <v>58</v>
      </c>
      <c r="H18" s="168">
        <f>[4]dataZH!J19</f>
        <v>0</v>
      </c>
      <c r="I18" s="168">
        <f>[4]dataZH!K19</f>
        <v>0</v>
      </c>
      <c r="J18" s="168">
        <f>[4]dataZH!L19</f>
        <v>274</v>
      </c>
      <c r="K18" s="168">
        <f>[4]dataZH!M19</f>
        <v>0</v>
      </c>
      <c r="L18" s="168">
        <f>[4]dataZH!N19</f>
        <v>0</v>
      </c>
      <c r="M18" s="168">
        <f>[4]dataZH!O19</f>
        <v>0</v>
      </c>
      <c r="N18" s="168" t="s">
        <v>47</v>
      </c>
      <c r="O18" s="128">
        <f>SUM(C18:N18)</f>
        <v>33919.999999999985</v>
      </c>
    </row>
    <row r="19" spans="1:24" ht="14.25" customHeight="1" x14ac:dyDescent="0.2">
      <c r="A19" s="11"/>
      <c r="B19" s="13" t="s">
        <v>27</v>
      </c>
      <c r="C19" s="168">
        <f>[4]dataZH!E20</f>
        <v>0</v>
      </c>
      <c r="D19" s="168">
        <f>[4]dataZH!F20</f>
        <v>25</v>
      </c>
      <c r="E19" s="168">
        <f>[4]dataZH!G20</f>
        <v>3504.0000000000005</v>
      </c>
      <c r="F19" s="168">
        <f>[4]dataZH!H20</f>
        <v>0</v>
      </c>
      <c r="G19" s="168">
        <f>[4]dataZH!I20</f>
        <v>0</v>
      </c>
      <c r="H19" s="168">
        <f>[4]dataZH!J20</f>
        <v>0</v>
      </c>
      <c r="I19" s="168">
        <f>[4]dataZH!K20</f>
        <v>0</v>
      </c>
      <c r="J19" s="168">
        <f>[4]dataZH!L20</f>
        <v>0</v>
      </c>
      <c r="K19" s="168">
        <f>[4]dataZH!M20</f>
        <v>0</v>
      </c>
      <c r="L19" s="168">
        <f>[4]dataZH!N20</f>
        <v>0</v>
      </c>
      <c r="M19" s="168">
        <f>[4]dataZH!O20</f>
        <v>0</v>
      </c>
      <c r="N19" s="168" t="s">
        <v>47</v>
      </c>
      <c r="O19" s="128">
        <f>SUM(C19:N19)</f>
        <v>3529.0000000000005</v>
      </c>
    </row>
    <row r="20" spans="1:24" ht="12.75" x14ac:dyDescent="0.2">
      <c r="A20" s="11"/>
      <c r="B20" s="19" t="s">
        <v>29</v>
      </c>
      <c r="C20" s="168">
        <f>[4]dataZH!E21</f>
        <v>0</v>
      </c>
      <c r="D20" s="168">
        <f>[4]dataZH!F21</f>
        <v>0</v>
      </c>
      <c r="E20" s="168">
        <f>[4]dataZH!G21</f>
        <v>0</v>
      </c>
      <c r="F20" s="168">
        <f>[4]dataZH!H21</f>
        <v>0</v>
      </c>
      <c r="G20" s="168">
        <f>[4]dataZH!I21</f>
        <v>0</v>
      </c>
      <c r="H20" s="168">
        <f>[4]dataZH!J21</f>
        <v>0</v>
      </c>
      <c r="I20" s="168">
        <f>[4]dataZH!K21</f>
        <v>4054</v>
      </c>
      <c r="J20" s="168">
        <f>[4]dataZH!L21</f>
        <v>0</v>
      </c>
      <c r="K20" s="168">
        <f>[4]dataZH!M21</f>
        <v>0</v>
      </c>
      <c r="L20" s="168">
        <f>[4]dataZH!N21</f>
        <v>0</v>
      </c>
      <c r="M20" s="168">
        <f>[4]dataZH!O21</f>
        <v>0</v>
      </c>
      <c r="N20" s="168" t="s">
        <v>47</v>
      </c>
      <c r="O20" s="128">
        <f>SUM(C20:N20)</f>
        <v>4054</v>
      </c>
    </row>
    <row r="21" spans="1:24" s="13" customFormat="1" ht="28.5" customHeight="1" x14ac:dyDescent="0.2">
      <c r="A21" s="218" t="s">
        <v>24</v>
      </c>
      <c r="B21" s="218"/>
      <c r="C21" s="127">
        <f t="shared" ref="C21:O21" si="3">SUM(C18:C20)</f>
        <v>51</v>
      </c>
      <c r="D21" s="127">
        <f t="shared" si="3"/>
        <v>32464.999999999985</v>
      </c>
      <c r="E21" s="127">
        <f t="shared" si="3"/>
        <v>4601</v>
      </c>
      <c r="F21" s="127">
        <f t="shared" si="3"/>
        <v>0</v>
      </c>
      <c r="G21" s="127">
        <f t="shared" si="3"/>
        <v>58</v>
      </c>
      <c r="H21" s="127">
        <f t="shared" si="3"/>
        <v>0</v>
      </c>
      <c r="I21" s="127">
        <f t="shared" si="3"/>
        <v>4054</v>
      </c>
      <c r="J21" s="127">
        <f t="shared" si="3"/>
        <v>274</v>
      </c>
      <c r="K21" s="127">
        <f t="shared" si="3"/>
        <v>0</v>
      </c>
      <c r="L21" s="127">
        <f t="shared" si="3"/>
        <v>0</v>
      </c>
      <c r="M21" s="127">
        <f t="shared" si="3"/>
        <v>0</v>
      </c>
      <c r="N21" s="127" t="s">
        <v>47</v>
      </c>
      <c r="O21" s="127">
        <f t="shared" si="3"/>
        <v>41502.999999999985</v>
      </c>
    </row>
    <row r="22" spans="1:24" ht="6.95" customHeight="1" x14ac:dyDescent="0.2">
      <c r="A22" s="11"/>
      <c r="B22" s="13"/>
      <c r="C22" s="168"/>
      <c r="D22" s="124"/>
      <c r="E22" s="124"/>
      <c r="F22" s="124"/>
      <c r="G22" s="124"/>
      <c r="H22" s="124"/>
      <c r="I22" s="124"/>
      <c r="J22" s="124"/>
      <c r="K22" s="124"/>
      <c r="L22" s="124"/>
      <c r="N22" s="22"/>
    </row>
    <row r="23" spans="1:24" ht="14.25" customHeight="1" x14ac:dyDescent="0.2">
      <c r="A23" s="11" t="s">
        <v>9</v>
      </c>
      <c r="B23" s="13" t="s">
        <v>30</v>
      </c>
      <c r="C23" s="168">
        <f>[4]dataZH!E24</f>
        <v>61</v>
      </c>
      <c r="D23" s="168">
        <f>[4]dataZH!F24</f>
        <v>30</v>
      </c>
      <c r="E23" s="168">
        <f>[4]dataZH!G24</f>
        <v>94</v>
      </c>
      <c r="F23" s="168">
        <f>[4]dataZH!H24</f>
        <v>343</v>
      </c>
      <c r="G23" s="168">
        <f>[4]dataZH!I24</f>
        <v>19302.999999999989</v>
      </c>
      <c r="H23" s="168">
        <f>[4]dataZH!J24</f>
        <v>3634.0000000000009</v>
      </c>
      <c r="I23" s="168">
        <f>[4]dataZH!K24</f>
        <v>77</v>
      </c>
      <c r="J23" s="168">
        <f>[4]dataZH!L24</f>
        <v>446</v>
      </c>
      <c r="K23" s="168">
        <f>[4]dataZH!M24</f>
        <v>0</v>
      </c>
      <c r="L23" s="168">
        <f>[4]dataZH!N24</f>
        <v>0</v>
      </c>
      <c r="M23" s="168">
        <f>[4]dataZH!O24</f>
        <v>14</v>
      </c>
      <c r="N23" s="168" t="s">
        <v>47</v>
      </c>
      <c r="O23" s="168">
        <f>SUM(C23:N23)</f>
        <v>24001.999999999989</v>
      </c>
    </row>
    <row r="24" spans="1:24" ht="6.95" customHeight="1" x14ac:dyDescent="0.2">
      <c r="A24" s="11"/>
      <c r="B24" s="13"/>
      <c r="C24" s="168"/>
      <c r="D24" s="124"/>
      <c r="E24" s="124"/>
      <c r="F24" s="124"/>
      <c r="G24" s="124"/>
      <c r="H24" s="124"/>
      <c r="I24" s="124"/>
      <c r="J24" s="124"/>
      <c r="K24" s="124"/>
      <c r="L24" s="124"/>
      <c r="N24" s="22"/>
    </row>
    <row r="25" spans="1:24" ht="14.25" customHeight="1" x14ac:dyDescent="0.2">
      <c r="A25" s="118" t="s">
        <v>48</v>
      </c>
      <c r="B25" s="118"/>
      <c r="C25" s="169">
        <f>C21+C16+C10+C23</f>
        <v>29429.999999999993</v>
      </c>
      <c r="D25" s="169">
        <f t="shared" ref="D25:M25" si="4">D21+D16+D10+D23</f>
        <v>69094</v>
      </c>
      <c r="E25" s="169">
        <f t="shared" si="4"/>
        <v>23162.000000000007</v>
      </c>
      <c r="F25" s="169">
        <f t="shared" si="4"/>
        <v>71682.999999999971</v>
      </c>
      <c r="G25" s="169">
        <f t="shared" si="4"/>
        <v>166088.00000000009</v>
      </c>
      <c r="H25" s="169">
        <f t="shared" si="4"/>
        <v>50461.999999999978</v>
      </c>
      <c r="I25" s="169">
        <f t="shared" si="4"/>
        <v>10745</v>
      </c>
      <c r="J25" s="169">
        <f t="shared" si="4"/>
        <v>26883.000000000007</v>
      </c>
      <c r="K25" s="169">
        <f t="shared" si="4"/>
        <v>913</v>
      </c>
      <c r="L25" s="169">
        <f t="shared" si="4"/>
        <v>2333</v>
      </c>
      <c r="M25" s="169">
        <f t="shared" si="4"/>
        <v>11382</v>
      </c>
      <c r="N25" s="170" t="s">
        <v>47</v>
      </c>
      <c r="O25" s="169">
        <f>O23+O21+O16+O10</f>
        <v>462175</v>
      </c>
    </row>
    <row r="26" spans="1:24" ht="6.95" customHeight="1" x14ac:dyDescent="0.2">
      <c r="A26" s="13"/>
      <c r="B26" s="13"/>
      <c r="C26" s="13"/>
      <c r="D26" s="13"/>
      <c r="E26" s="13"/>
      <c r="F26" s="13"/>
      <c r="G26" s="13"/>
      <c r="H26" s="13"/>
      <c r="I26" s="13"/>
      <c r="J26" s="13"/>
      <c r="K26" s="13"/>
      <c r="L26" s="13"/>
      <c r="N26" s="171"/>
    </row>
    <row r="27" spans="1:24" s="13" customFormat="1" ht="30.75" customHeight="1" x14ac:dyDescent="0.2">
      <c r="A27" s="234" t="s">
        <v>68</v>
      </c>
      <c r="B27" s="234"/>
      <c r="N27" s="92"/>
      <c r="X27" s="6"/>
    </row>
    <row r="28" spans="1:24" ht="14.25" customHeight="1" x14ac:dyDescent="0.2">
      <c r="A28" s="11" t="s">
        <v>32</v>
      </c>
      <c r="B28" s="13" t="s">
        <v>51</v>
      </c>
      <c r="C28" s="168">
        <f>[4]dataNZH!C5</f>
        <v>254.41666666666666</v>
      </c>
      <c r="D28" s="168">
        <f>[4]dataNZH!D5</f>
        <v>1655.7492102257536</v>
      </c>
      <c r="E28" s="168">
        <f>[4]dataNZH!E5</f>
        <v>1390.9419114219113</v>
      </c>
      <c r="F28" s="168">
        <f>[4]dataNZH!F5</f>
        <v>3830.3038213606178</v>
      </c>
      <c r="G28" s="168">
        <f>[4]dataNZH!G5</f>
        <v>31460.171898416782</v>
      </c>
      <c r="H28" s="168">
        <f>[4]dataNZH!H5</f>
        <v>17182.089685412146</v>
      </c>
      <c r="I28" s="168">
        <f>[4]dataNZH!I5</f>
        <v>1620.2460059941657</v>
      </c>
      <c r="J28" s="168">
        <f>[4]dataNZH!J5</f>
        <v>3571.5280514781934</v>
      </c>
      <c r="K28" s="168">
        <f>[4]dataNZH!K5</f>
        <v>48</v>
      </c>
      <c r="L28" s="168">
        <f>[4]dataNZH!L5</f>
        <v>205</v>
      </c>
      <c r="M28" s="168">
        <f>[4]dataNZH!M5</f>
        <v>2976.4930648108702</v>
      </c>
      <c r="N28" s="168">
        <f>[4]dataNZH!O5</f>
        <v>65</v>
      </c>
      <c r="O28" s="168">
        <f>SUM(C28:N28)</f>
        <v>64259.940315787106</v>
      </c>
    </row>
    <row r="29" spans="1:24" ht="14.25" customHeight="1" x14ac:dyDescent="0.2">
      <c r="A29" s="11" t="s">
        <v>34</v>
      </c>
      <c r="B29" s="19" t="s">
        <v>35</v>
      </c>
      <c r="C29" s="168">
        <f>[4]dataNZH!C6</f>
        <v>480</v>
      </c>
      <c r="D29" s="168">
        <f>[4]dataNZH!D6</f>
        <v>1803</v>
      </c>
      <c r="E29" s="168">
        <f>[4]dataNZH!E6</f>
        <v>1154</v>
      </c>
      <c r="F29" s="168">
        <f>[4]dataNZH!F6</f>
        <v>5959.6384615384595</v>
      </c>
      <c r="G29" s="168">
        <f>[4]dataNZH!G6</f>
        <v>5384.9999999999982</v>
      </c>
      <c r="H29" s="168">
        <f>[4]dataNZH!H6</f>
        <v>2165.9999999999995</v>
      </c>
      <c r="I29" s="168">
        <f>[4]dataNZH!J6</f>
        <v>2115</v>
      </c>
      <c r="J29" s="168">
        <f>[4]dataNZH!I6</f>
        <v>52</v>
      </c>
      <c r="K29" s="168">
        <f>[4]dataNZH!K6</f>
        <v>45</v>
      </c>
      <c r="L29" s="168" t="str">
        <f>[4]dataNZH!L6</f>
        <v>.</v>
      </c>
      <c r="M29" s="168">
        <f>[4]dataNZH!M6</f>
        <v>105</v>
      </c>
      <c r="N29" s="168">
        <f>[4]dataNZH!O6</f>
        <v>2321.0000000000005</v>
      </c>
      <c r="O29" s="168">
        <f t="shared" ref="O29:O31" si="5">SUM(C29:N29)</f>
        <v>21585.638461538456</v>
      </c>
    </row>
    <row r="30" spans="1:24" ht="14.25" customHeight="1" x14ac:dyDescent="0.2">
      <c r="A30" s="11" t="s">
        <v>37</v>
      </c>
      <c r="B30" s="13" t="s">
        <v>38</v>
      </c>
      <c r="C30" s="168">
        <f>[4]dataNZH!C7</f>
        <v>128</v>
      </c>
      <c r="D30" s="168">
        <f>[4]dataNZH!D7</f>
        <v>39</v>
      </c>
      <c r="E30" s="168">
        <f>[4]dataNZH!E7</f>
        <v>91</v>
      </c>
      <c r="F30" s="168">
        <f>[4]dataNZH!F7</f>
        <v>2239.1309523809527</v>
      </c>
      <c r="G30" s="168">
        <f>[4]dataNZH!G7</f>
        <v>14813.78892750579</v>
      </c>
      <c r="H30" s="168">
        <f>[4]dataNZH!H7</f>
        <v>1709.7927927927926</v>
      </c>
      <c r="I30" s="168">
        <f>[4]dataNZH!J7</f>
        <v>2698.9814814814818</v>
      </c>
      <c r="J30" s="168">
        <f>[4]dataNZH!I7</f>
        <v>374</v>
      </c>
      <c r="K30" s="168">
        <v>0</v>
      </c>
      <c r="L30" s="168">
        <f>[4]dataNZH!L7</f>
        <v>4</v>
      </c>
      <c r="M30" s="168">
        <f>[4]dataNZH!M7</f>
        <v>183</v>
      </c>
      <c r="N30" s="168">
        <f>[4]dataNZH!O7</f>
        <v>2327.0000000000005</v>
      </c>
      <c r="O30" s="168">
        <f t="shared" si="5"/>
        <v>24607.694154161018</v>
      </c>
    </row>
    <row r="31" spans="1:24" ht="14.25" customHeight="1" x14ac:dyDescent="0.2">
      <c r="A31" s="11" t="s">
        <v>39</v>
      </c>
      <c r="B31" s="13" t="s">
        <v>40</v>
      </c>
      <c r="C31" s="168" t="str">
        <f>[4]dataNZH!C8</f>
        <v>.</v>
      </c>
      <c r="D31" s="168">
        <v>0</v>
      </c>
      <c r="E31" s="168">
        <f>[4]dataNZH!E8</f>
        <v>138</v>
      </c>
      <c r="F31" s="168">
        <f>[4]dataNZH!F8</f>
        <v>222</v>
      </c>
      <c r="G31" s="168">
        <f>[4]dataNZH!G8</f>
        <v>1563.9999999999998</v>
      </c>
      <c r="H31" s="168">
        <f>[4]dataNZH!H8</f>
        <v>1627</v>
      </c>
      <c r="I31" s="168">
        <f>[4]dataNZH!J8</f>
        <v>317</v>
      </c>
      <c r="J31" s="168">
        <f>[4]dataNZH!I8</f>
        <v>548</v>
      </c>
      <c r="K31" s="168">
        <f>[4]dataNZH!K8</f>
        <v>32</v>
      </c>
      <c r="L31" s="168">
        <f>[4]dataNZH!L8</f>
        <v>313</v>
      </c>
      <c r="M31" s="168">
        <f>[4]dataNZH!M8</f>
        <v>5164.9999999999991</v>
      </c>
      <c r="N31" s="168">
        <f>[4]dataNZH!O8</f>
        <v>2427</v>
      </c>
      <c r="O31" s="168">
        <f t="shared" si="5"/>
        <v>12353</v>
      </c>
    </row>
    <row r="32" spans="1:24" ht="6.95" customHeight="1" x14ac:dyDescent="0.2">
      <c r="C32" s="172"/>
      <c r="D32" s="172"/>
      <c r="E32" s="172"/>
      <c r="F32" s="172"/>
      <c r="G32" s="172"/>
      <c r="H32" s="172"/>
      <c r="I32" s="172"/>
      <c r="J32" s="172"/>
      <c r="K32" s="172"/>
      <c r="L32" s="172"/>
      <c r="N32" s="22"/>
    </row>
    <row r="33" spans="1:16383" ht="6.95" customHeight="1" x14ac:dyDescent="0.2">
      <c r="A33" s="118"/>
      <c r="B33" s="130"/>
      <c r="C33" s="173"/>
      <c r="D33" s="173"/>
      <c r="E33" s="173"/>
      <c r="F33" s="173"/>
      <c r="G33" s="173"/>
      <c r="H33" s="173"/>
      <c r="I33" s="173"/>
      <c r="J33" s="173"/>
      <c r="K33" s="173"/>
      <c r="L33" s="173"/>
      <c r="M33" s="173"/>
      <c r="N33" s="173"/>
      <c r="O33" s="173"/>
    </row>
    <row r="34" spans="1:16383" ht="10.5" customHeight="1" x14ac:dyDescent="0.2">
      <c r="A34" s="24" t="s">
        <v>191</v>
      </c>
      <c r="N34" s="174"/>
    </row>
    <row r="35" spans="1:16383" ht="30.95" customHeight="1" x14ac:dyDescent="0.2">
      <c r="A35" s="24"/>
    </row>
    <row r="36" spans="1:16383" ht="10.5" customHeight="1" x14ac:dyDescent="0.2">
      <c r="A36" s="24"/>
    </row>
    <row r="37" spans="1:16383" ht="11.45" customHeight="1" x14ac:dyDescent="0.2">
      <c r="A37" s="175" t="s">
        <v>53</v>
      </c>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6"/>
      <c r="BW37" s="176"/>
      <c r="BX37" s="176"/>
      <c r="BY37" s="176"/>
      <c r="BZ37" s="176"/>
      <c r="CA37" s="176"/>
      <c r="CB37" s="176"/>
      <c r="CC37" s="176"/>
      <c r="CD37" s="176"/>
      <c r="CE37" s="176"/>
      <c r="CF37" s="176"/>
      <c r="CG37" s="176"/>
      <c r="CH37" s="176"/>
      <c r="CI37" s="176"/>
      <c r="CJ37" s="176"/>
      <c r="CK37" s="176"/>
      <c r="CL37" s="176"/>
      <c r="CM37" s="176"/>
      <c r="CN37" s="176"/>
      <c r="CO37" s="176"/>
      <c r="CP37" s="176"/>
      <c r="CQ37" s="176"/>
      <c r="CR37" s="176"/>
      <c r="CS37" s="176"/>
      <c r="CT37" s="176"/>
      <c r="CU37" s="176"/>
      <c r="CV37" s="176"/>
      <c r="CW37" s="176"/>
      <c r="CX37" s="176"/>
      <c r="CY37" s="176"/>
      <c r="CZ37" s="176"/>
      <c r="DA37" s="176"/>
      <c r="DB37" s="176"/>
      <c r="DC37" s="176"/>
      <c r="DD37" s="176"/>
      <c r="DE37" s="176"/>
      <c r="DF37" s="176"/>
      <c r="DG37" s="176"/>
      <c r="DH37" s="176"/>
      <c r="DI37" s="176"/>
      <c r="DJ37" s="176"/>
      <c r="DK37" s="176"/>
      <c r="DL37" s="176"/>
      <c r="DM37" s="176"/>
      <c r="DN37" s="176"/>
      <c r="DO37" s="176"/>
      <c r="DP37" s="176"/>
      <c r="DQ37" s="176"/>
      <c r="DR37" s="176"/>
      <c r="DS37" s="176"/>
      <c r="DT37" s="176"/>
      <c r="DU37" s="176"/>
      <c r="DV37" s="176"/>
      <c r="DW37" s="176"/>
      <c r="DX37" s="176"/>
      <c r="DY37" s="176"/>
      <c r="DZ37" s="176"/>
      <c r="EA37" s="176"/>
      <c r="EB37" s="176"/>
      <c r="EC37" s="176"/>
      <c r="ED37" s="176"/>
      <c r="EE37" s="176"/>
      <c r="EF37" s="176"/>
      <c r="EG37" s="176"/>
      <c r="EH37" s="176"/>
      <c r="EI37" s="176"/>
      <c r="EJ37" s="176"/>
      <c r="EK37" s="176"/>
      <c r="EL37" s="176"/>
      <c r="EM37" s="176"/>
      <c r="EN37" s="176"/>
      <c r="EO37" s="176"/>
      <c r="EP37" s="176"/>
      <c r="EQ37" s="176"/>
      <c r="ER37" s="176"/>
      <c r="ES37" s="176"/>
      <c r="ET37" s="176"/>
      <c r="EU37" s="176"/>
      <c r="EV37" s="176"/>
      <c r="EW37" s="176"/>
      <c r="EX37" s="176"/>
      <c r="EY37" s="176"/>
      <c r="EZ37" s="176"/>
      <c r="FA37" s="176"/>
      <c r="FB37" s="176"/>
      <c r="FC37" s="176"/>
      <c r="FD37" s="176"/>
      <c r="FE37" s="176"/>
      <c r="FF37" s="176"/>
      <c r="FG37" s="176"/>
      <c r="FH37" s="176"/>
      <c r="FI37" s="176"/>
      <c r="FJ37" s="176"/>
      <c r="FK37" s="176"/>
      <c r="FL37" s="176"/>
      <c r="FM37" s="176"/>
      <c r="FN37" s="176"/>
      <c r="FO37" s="176"/>
      <c r="FP37" s="176"/>
      <c r="FQ37" s="176"/>
      <c r="FR37" s="176"/>
      <c r="FS37" s="176"/>
      <c r="FT37" s="176"/>
      <c r="FU37" s="176"/>
      <c r="FV37" s="176"/>
      <c r="FW37" s="176"/>
      <c r="FX37" s="176"/>
      <c r="FY37" s="176"/>
      <c r="FZ37" s="176"/>
      <c r="GA37" s="176"/>
      <c r="GB37" s="176"/>
      <c r="GC37" s="176"/>
      <c r="GD37" s="176"/>
      <c r="GE37" s="176"/>
      <c r="GF37" s="176"/>
      <c r="GG37" s="176"/>
      <c r="GH37" s="176"/>
      <c r="GI37" s="176"/>
      <c r="GJ37" s="176"/>
      <c r="GK37" s="176"/>
      <c r="GL37" s="176"/>
      <c r="GM37" s="176"/>
      <c r="GN37" s="176"/>
      <c r="GO37" s="176"/>
      <c r="GP37" s="176"/>
      <c r="GQ37" s="176"/>
      <c r="GR37" s="176"/>
      <c r="GS37" s="176"/>
      <c r="GT37" s="176"/>
      <c r="GU37" s="176"/>
      <c r="GV37" s="176"/>
      <c r="GW37" s="176"/>
      <c r="GX37" s="176"/>
      <c r="GY37" s="176"/>
      <c r="GZ37" s="176"/>
      <c r="HA37" s="176"/>
      <c r="HB37" s="176"/>
      <c r="HC37" s="176"/>
      <c r="HD37" s="176"/>
      <c r="HE37" s="176"/>
      <c r="HF37" s="176"/>
      <c r="HG37" s="176"/>
      <c r="HH37" s="176"/>
      <c r="HI37" s="176"/>
      <c r="HJ37" s="176"/>
      <c r="HK37" s="176"/>
      <c r="HL37" s="176"/>
      <c r="HM37" s="176"/>
      <c r="HN37" s="176"/>
      <c r="HO37" s="176"/>
      <c r="HP37" s="176"/>
      <c r="HQ37" s="176"/>
      <c r="HR37" s="176"/>
      <c r="HS37" s="176"/>
      <c r="HT37" s="176"/>
      <c r="HU37" s="176"/>
      <c r="HV37" s="176"/>
      <c r="HW37" s="176"/>
      <c r="HX37" s="176"/>
      <c r="HY37" s="176"/>
      <c r="HZ37" s="176"/>
      <c r="IA37" s="176"/>
      <c r="IB37" s="176"/>
      <c r="IC37" s="176"/>
      <c r="ID37" s="176"/>
      <c r="IE37" s="176"/>
      <c r="IF37" s="176"/>
      <c r="IG37" s="176"/>
      <c r="IH37" s="176"/>
      <c r="II37" s="176"/>
      <c r="IJ37" s="176"/>
      <c r="IK37" s="176"/>
      <c r="IL37" s="176"/>
      <c r="IM37" s="176"/>
      <c r="IN37" s="176"/>
      <c r="IO37" s="176"/>
      <c r="IP37" s="176"/>
      <c r="IQ37" s="176"/>
      <c r="IR37" s="176"/>
      <c r="IS37" s="176"/>
      <c r="IT37" s="176"/>
      <c r="IU37" s="176"/>
      <c r="IV37" s="176"/>
      <c r="IW37" s="176"/>
      <c r="IX37" s="176"/>
      <c r="IY37" s="176"/>
      <c r="IZ37" s="176"/>
      <c r="JA37" s="176"/>
      <c r="JB37" s="176"/>
      <c r="JC37" s="176"/>
      <c r="JD37" s="176"/>
      <c r="JE37" s="176"/>
      <c r="JF37" s="176"/>
      <c r="JG37" s="176"/>
      <c r="JH37" s="176"/>
      <c r="JI37" s="176"/>
      <c r="JJ37" s="176"/>
      <c r="JK37" s="176"/>
      <c r="JL37" s="176"/>
      <c r="JM37" s="176"/>
      <c r="JN37" s="176"/>
      <c r="JO37" s="176"/>
      <c r="JP37" s="176"/>
      <c r="JQ37" s="176"/>
      <c r="JR37" s="176"/>
      <c r="JS37" s="176"/>
      <c r="JT37" s="176"/>
      <c r="JU37" s="176"/>
      <c r="JV37" s="176"/>
      <c r="JW37" s="176"/>
      <c r="JX37" s="176"/>
      <c r="JY37" s="176"/>
      <c r="JZ37" s="176"/>
      <c r="KA37" s="176"/>
      <c r="KB37" s="176"/>
      <c r="KC37" s="176"/>
      <c r="KD37" s="176"/>
      <c r="KE37" s="176"/>
      <c r="KF37" s="176"/>
      <c r="KG37" s="176"/>
      <c r="KH37" s="176"/>
      <c r="KI37" s="176"/>
      <c r="KJ37" s="176"/>
      <c r="KK37" s="176"/>
      <c r="KL37" s="176"/>
      <c r="KM37" s="176"/>
      <c r="KN37" s="176"/>
      <c r="KO37" s="176"/>
      <c r="KP37" s="176"/>
      <c r="KQ37" s="176"/>
      <c r="KR37" s="176"/>
      <c r="KS37" s="176"/>
      <c r="KT37" s="176"/>
      <c r="KU37" s="176"/>
      <c r="KV37" s="176"/>
      <c r="KW37" s="176"/>
      <c r="KX37" s="176"/>
      <c r="KY37" s="176"/>
      <c r="KZ37" s="176"/>
      <c r="LA37" s="176"/>
      <c r="LB37" s="176"/>
      <c r="LC37" s="176"/>
      <c r="LD37" s="176"/>
      <c r="LE37" s="176"/>
      <c r="LF37" s="176"/>
      <c r="LG37" s="176"/>
      <c r="LH37" s="176"/>
      <c r="LI37" s="176"/>
      <c r="LJ37" s="176"/>
      <c r="LK37" s="176"/>
      <c r="LL37" s="176"/>
      <c r="LM37" s="176"/>
      <c r="LN37" s="176"/>
      <c r="LO37" s="176"/>
      <c r="LP37" s="176"/>
      <c r="LQ37" s="176"/>
      <c r="LR37" s="176"/>
      <c r="LS37" s="176"/>
      <c r="LT37" s="176"/>
      <c r="LU37" s="176"/>
      <c r="LV37" s="176"/>
      <c r="LW37" s="176"/>
      <c r="LX37" s="176"/>
      <c r="LY37" s="176"/>
      <c r="LZ37" s="176"/>
      <c r="MA37" s="176"/>
      <c r="MB37" s="176"/>
      <c r="MC37" s="176"/>
      <c r="MD37" s="176"/>
      <c r="ME37" s="176"/>
      <c r="MF37" s="176"/>
      <c r="MG37" s="176"/>
      <c r="MH37" s="176"/>
      <c r="MI37" s="176"/>
      <c r="MJ37" s="176"/>
      <c r="MK37" s="176"/>
      <c r="ML37" s="176"/>
      <c r="MM37" s="176"/>
      <c r="MN37" s="176"/>
      <c r="MO37" s="176"/>
      <c r="MP37" s="176"/>
      <c r="MQ37" s="176"/>
      <c r="MR37" s="176"/>
      <c r="MS37" s="176"/>
      <c r="MT37" s="176"/>
      <c r="MU37" s="176"/>
      <c r="MV37" s="176"/>
      <c r="MW37" s="176"/>
      <c r="MX37" s="176"/>
      <c r="MY37" s="176"/>
      <c r="MZ37" s="176"/>
      <c r="NA37" s="176"/>
      <c r="NB37" s="176"/>
      <c r="NC37" s="176"/>
      <c r="ND37" s="176"/>
      <c r="NE37" s="176"/>
      <c r="NF37" s="176"/>
      <c r="NG37" s="176"/>
      <c r="NH37" s="176"/>
      <c r="NI37" s="176"/>
      <c r="NJ37" s="176"/>
      <c r="NK37" s="176"/>
      <c r="NL37" s="176"/>
      <c r="NM37" s="176"/>
      <c r="NN37" s="176"/>
      <c r="NO37" s="176"/>
      <c r="NP37" s="176"/>
      <c r="NQ37" s="176"/>
      <c r="NR37" s="176"/>
      <c r="NS37" s="176"/>
      <c r="NT37" s="176"/>
      <c r="NU37" s="176"/>
      <c r="NV37" s="176"/>
      <c r="NW37" s="176"/>
      <c r="NX37" s="176"/>
      <c r="NY37" s="176"/>
      <c r="NZ37" s="176"/>
      <c r="OA37" s="176"/>
      <c r="OB37" s="176"/>
      <c r="OC37" s="176"/>
      <c r="OD37" s="176"/>
      <c r="OE37" s="176"/>
      <c r="OF37" s="176"/>
      <c r="OG37" s="176"/>
      <c r="OH37" s="176"/>
      <c r="OI37" s="176"/>
      <c r="OJ37" s="176"/>
      <c r="OK37" s="176"/>
      <c r="OL37" s="176"/>
      <c r="OM37" s="176"/>
      <c r="ON37" s="176"/>
      <c r="OO37" s="176"/>
      <c r="OP37" s="176"/>
      <c r="OQ37" s="176"/>
      <c r="OR37" s="176"/>
      <c r="OS37" s="176"/>
      <c r="OT37" s="176"/>
      <c r="OU37" s="176"/>
      <c r="OV37" s="176"/>
      <c r="OW37" s="176"/>
      <c r="OX37" s="176"/>
      <c r="OY37" s="176"/>
      <c r="OZ37" s="176"/>
      <c r="PA37" s="176"/>
      <c r="PB37" s="176"/>
      <c r="PC37" s="176"/>
      <c r="PD37" s="176"/>
      <c r="PE37" s="176"/>
      <c r="PF37" s="176"/>
      <c r="PG37" s="176"/>
      <c r="PH37" s="176"/>
      <c r="PI37" s="176"/>
      <c r="PJ37" s="176"/>
      <c r="PK37" s="176"/>
      <c r="PL37" s="176"/>
      <c r="PM37" s="176"/>
      <c r="PN37" s="176"/>
      <c r="PO37" s="176"/>
      <c r="PP37" s="176"/>
      <c r="PQ37" s="176"/>
      <c r="PR37" s="176"/>
      <c r="PS37" s="176"/>
      <c r="PT37" s="176"/>
      <c r="PU37" s="176"/>
      <c r="PV37" s="176"/>
      <c r="PW37" s="176"/>
      <c r="PX37" s="176"/>
      <c r="PY37" s="176"/>
      <c r="PZ37" s="176"/>
      <c r="QA37" s="176"/>
      <c r="QB37" s="176"/>
      <c r="QC37" s="176"/>
      <c r="QD37" s="176"/>
      <c r="QE37" s="176"/>
      <c r="QF37" s="176"/>
      <c r="QG37" s="176"/>
      <c r="QH37" s="176"/>
      <c r="QI37" s="176"/>
      <c r="QJ37" s="176"/>
      <c r="QK37" s="176"/>
      <c r="QL37" s="176"/>
      <c r="QM37" s="176"/>
      <c r="QN37" s="176"/>
      <c r="QO37" s="176"/>
      <c r="QP37" s="176"/>
      <c r="QQ37" s="176"/>
      <c r="QR37" s="176"/>
      <c r="QS37" s="176"/>
      <c r="QT37" s="176"/>
      <c r="QU37" s="176"/>
      <c r="QV37" s="176"/>
      <c r="QW37" s="176"/>
      <c r="QX37" s="176"/>
      <c r="QY37" s="176"/>
      <c r="QZ37" s="176"/>
      <c r="RA37" s="176"/>
      <c r="RB37" s="176"/>
      <c r="RC37" s="176"/>
      <c r="RD37" s="176"/>
      <c r="RE37" s="176"/>
      <c r="RF37" s="176"/>
      <c r="RG37" s="176"/>
      <c r="RH37" s="176"/>
      <c r="RI37" s="176"/>
      <c r="RJ37" s="176"/>
      <c r="RK37" s="176"/>
      <c r="RL37" s="176"/>
      <c r="RM37" s="176"/>
      <c r="RN37" s="176"/>
      <c r="RO37" s="176"/>
      <c r="RP37" s="176"/>
      <c r="RQ37" s="176"/>
      <c r="RR37" s="176"/>
      <c r="RS37" s="176"/>
      <c r="RT37" s="176"/>
      <c r="RU37" s="176"/>
      <c r="RV37" s="176"/>
      <c r="RW37" s="176"/>
      <c r="RX37" s="176"/>
      <c r="RY37" s="176"/>
      <c r="RZ37" s="176"/>
      <c r="SA37" s="176"/>
      <c r="SB37" s="176"/>
      <c r="SC37" s="176"/>
      <c r="SD37" s="176"/>
      <c r="SE37" s="176"/>
      <c r="SF37" s="176"/>
      <c r="SG37" s="176"/>
      <c r="SH37" s="176"/>
      <c r="SI37" s="176"/>
      <c r="SJ37" s="176"/>
      <c r="SK37" s="176"/>
      <c r="SL37" s="176"/>
      <c r="SM37" s="176"/>
      <c r="SN37" s="176"/>
      <c r="SO37" s="176"/>
      <c r="SP37" s="176"/>
      <c r="SQ37" s="176"/>
      <c r="SR37" s="176"/>
      <c r="SS37" s="176"/>
      <c r="ST37" s="176"/>
      <c r="SU37" s="176"/>
      <c r="SV37" s="176"/>
      <c r="SW37" s="176"/>
      <c r="SX37" s="176"/>
      <c r="SY37" s="176"/>
      <c r="SZ37" s="176"/>
      <c r="TA37" s="176"/>
      <c r="TB37" s="176"/>
      <c r="TC37" s="176"/>
      <c r="TD37" s="176"/>
      <c r="TE37" s="176"/>
      <c r="TF37" s="176"/>
      <c r="TG37" s="176"/>
      <c r="TH37" s="176"/>
      <c r="TI37" s="176"/>
      <c r="TJ37" s="176"/>
      <c r="TK37" s="176"/>
      <c r="TL37" s="176"/>
      <c r="TM37" s="176"/>
      <c r="TN37" s="176"/>
      <c r="TO37" s="176"/>
      <c r="TP37" s="176"/>
      <c r="TQ37" s="176"/>
      <c r="TR37" s="176"/>
      <c r="TS37" s="176"/>
      <c r="TT37" s="176"/>
      <c r="TU37" s="176"/>
      <c r="TV37" s="176"/>
      <c r="TW37" s="176"/>
      <c r="TX37" s="176"/>
      <c r="TY37" s="176"/>
      <c r="TZ37" s="176"/>
      <c r="UA37" s="176"/>
      <c r="UB37" s="176"/>
      <c r="UC37" s="176"/>
      <c r="UD37" s="176"/>
      <c r="UE37" s="176"/>
      <c r="UF37" s="176"/>
      <c r="UG37" s="176"/>
      <c r="UH37" s="176"/>
      <c r="UI37" s="176"/>
      <c r="UJ37" s="176"/>
      <c r="UK37" s="176"/>
      <c r="UL37" s="176"/>
      <c r="UM37" s="176"/>
      <c r="UN37" s="176"/>
      <c r="UO37" s="176"/>
      <c r="UP37" s="176"/>
      <c r="UQ37" s="176"/>
      <c r="UR37" s="176"/>
      <c r="US37" s="176"/>
      <c r="UT37" s="176"/>
      <c r="UU37" s="176"/>
      <c r="UV37" s="176"/>
      <c r="UW37" s="176"/>
      <c r="UX37" s="176"/>
      <c r="UY37" s="176"/>
      <c r="UZ37" s="176"/>
      <c r="VA37" s="176"/>
      <c r="VB37" s="176"/>
      <c r="VC37" s="176"/>
      <c r="VD37" s="176"/>
      <c r="VE37" s="176"/>
      <c r="VF37" s="176"/>
      <c r="VG37" s="176"/>
      <c r="VH37" s="176"/>
      <c r="VI37" s="176"/>
      <c r="VJ37" s="176"/>
      <c r="VK37" s="176"/>
      <c r="VL37" s="176"/>
      <c r="VM37" s="176"/>
      <c r="VN37" s="176"/>
      <c r="VO37" s="176"/>
      <c r="VP37" s="176"/>
      <c r="VQ37" s="176"/>
      <c r="VR37" s="176"/>
      <c r="VS37" s="176"/>
      <c r="VT37" s="176"/>
      <c r="VU37" s="176"/>
      <c r="VV37" s="176"/>
      <c r="VW37" s="176"/>
      <c r="VX37" s="176"/>
      <c r="VY37" s="176"/>
      <c r="VZ37" s="176"/>
      <c r="WA37" s="176"/>
      <c r="WB37" s="176"/>
      <c r="WC37" s="176"/>
      <c r="WD37" s="176"/>
      <c r="WE37" s="176"/>
      <c r="WF37" s="176"/>
      <c r="WG37" s="176"/>
      <c r="WH37" s="176"/>
      <c r="WI37" s="176"/>
      <c r="WJ37" s="176"/>
      <c r="WK37" s="176"/>
      <c r="WL37" s="176"/>
      <c r="WM37" s="176"/>
      <c r="WN37" s="176"/>
      <c r="WO37" s="176"/>
      <c r="WP37" s="176"/>
      <c r="WQ37" s="176"/>
      <c r="WR37" s="176"/>
      <c r="WS37" s="176"/>
      <c r="WT37" s="176"/>
      <c r="WU37" s="176"/>
      <c r="WV37" s="176"/>
      <c r="WW37" s="176"/>
      <c r="WX37" s="176"/>
      <c r="WY37" s="176"/>
      <c r="WZ37" s="176"/>
      <c r="XA37" s="176"/>
      <c r="XB37" s="176"/>
      <c r="XC37" s="176"/>
      <c r="XD37" s="176"/>
      <c r="XE37" s="176"/>
      <c r="XF37" s="176"/>
      <c r="XG37" s="176"/>
      <c r="XH37" s="176"/>
      <c r="XI37" s="176"/>
      <c r="XJ37" s="176"/>
      <c r="XK37" s="176"/>
      <c r="XL37" s="176"/>
      <c r="XM37" s="176"/>
      <c r="XN37" s="176"/>
      <c r="XO37" s="176"/>
      <c r="XP37" s="176"/>
      <c r="XQ37" s="176"/>
      <c r="XR37" s="176"/>
      <c r="XS37" s="176"/>
      <c r="XT37" s="176"/>
      <c r="XU37" s="176"/>
      <c r="XV37" s="176"/>
      <c r="XW37" s="176"/>
      <c r="XX37" s="176"/>
      <c r="XY37" s="176"/>
      <c r="XZ37" s="176"/>
      <c r="YA37" s="176"/>
      <c r="YB37" s="176"/>
      <c r="YC37" s="176"/>
      <c r="YD37" s="176"/>
      <c r="YE37" s="176"/>
      <c r="YF37" s="176"/>
      <c r="YG37" s="176"/>
      <c r="YH37" s="176"/>
      <c r="YI37" s="176"/>
      <c r="YJ37" s="176"/>
      <c r="YK37" s="176"/>
      <c r="YL37" s="176"/>
      <c r="YM37" s="176"/>
      <c r="YN37" s="176"/>
      <c r="YO37" s="176"/>
      <c r="YP37" s="176"/>
      <c r="YQ37" s="176"/>
      <c r="YR37" s="176"/>
      <c r="YS37" s="176"/>
      <c r="YT37" s="176"/>
      <c r="YU37" s="176"/>
      <c r="YV37" s="176"/>
      <c r="YW37" s="176"/>
      <c r="YX37" s="176"/>
      <c r="YY37" s="176"/>
      <c r="YZ37" s="176"/>
      <c r="ZA37" s="176"/>
      <c r="ZB37" s="176"/>
      <c r="ZC37" s="176"/>
      <c r="ZD37" s="176"/>
      <c r="ZE37" s="176"/>
      <c r="ZF37" s="176"/>
      <c r="ZG37" s="176"/>
      <c r="ZH37" s="176"/>
      <c r="ZI37" s="176"/>
      <c r="ZJ37" s="176"/>
      <c r="ZK37" s="176"/>
      <c r="ZL37" s="176"/>
      <c r="ZM37" s="176"/>
      <c r="ZN37" s="176"/>
      <c r="ZO37" s="176"/>
      <c r="ZP37" s="176"/>
      <c r="ZQ37" s="176"/>
      <c r="ZR37" s="176"/>
      <c r="ZS37" s="176"/>
      <c r="ZT37" s="176"/>
      <c r="ZU37" s="176"/>
      <c r="ZV37" s="176"/>
      <c r="ZW37" s="176"/>
      <c r="ZX37" s="176"/>
      <c r="ZY37" s="176"/>
      <c r="ZZ37" s="176"/>
      <c r="AAA37" s="176"/>
      <c r="AAB37" s="176"/>
      <c r="AAC37" s="176"/>
      <c r="AAD37" s="176"/>
      <c r="AAE37" s="176"/>
      <c r="AAF37" s="176"/>
      <c r="AAG37" s="176"/>
      <c r="AAH37" s="176"/>
      <c r="AAI37" s="176"/>
      <c r="AAJ37" s="176"/>
      <c r="AAK37" s="176"/>
      <c r="AAL37" s="176"/>
      <c r="AAM37" s="176"/>
      <c r="AAN37" s="176"/>
      <c r="AAO37" s="176"/>
      <c r="AAP37" s="176"/>
      <c r="AAQ37" s="176"/>
      <c r="AAR37" s="176"/>
      <c r="AAS37" s="176"/>
      <c r="AAT37" s="176"/>
      <c r="AAU37" s="176"/>
      <c r="AAV37" s="176"/>
      <c r="AAW37" s="176"/>
      <c r="AAX37" s="176"/>
      <c r="AAY37" s="176"/>
      <c r="AAZ37" s="176"/>
      <c r="ABA37" s="176"/>
      <c r="ABB37" s="176"/>
      <c r="ABC37" s="176"/>
      <c r="ABD37" s="176"/>
      <c r="ABE37" s="176"/>
      <c r="ABF37" s="176"/>
      <c r="ABG37" s="176"/>
      <c r="ABH37" s="176"/>
      <c r="ABI37" s="176"/>
      <c r="ABJ37" s="176"/>
      <c r="ABK37" s="176"/>
      <c r="ABL37" s="176"/>
      <c r="ABM37" s="176"/>
      <c r="ABN37" s="176"/>
      <c r="ABO37" s="176"/>
      <c r="ABP37" s="176"/>
      <c r="ABQ37" s="176"/>
      <c r="ABR37" s="176"/>
      <c r="ABS37" s="176"/>
      <c r="ABT37" s="176"/>
      <c r="ABU37" s="176"/>
      <c r="ABV37" s="176"/>
      <c r="ABW37" s="176"/>
      <c r="ABX37" s="176"/>
      <c r="ABY37" s="176"/>
      <c r="ABZ37" s="176"/>
      <c r="ACA37" s="176"/>
      <c r="ACB37" s="176"/>
      <c r="ACC37" s="176"/>
      <c r="ACD37" s="176"/>
      <c r="ACE37" s="176"/>
      <c r="ACF37" s="176"/>
      <c r="ACG37" s="176"/>
      <c r="ACH37" s="176"/>
      <c r="ACI37" s="176"/>
      <c r="ACJ37" s="176"/>
      <c r="ACK37" s="176"/>
      <c r="ACL37" s="176"/>
      <c r="ACM37" s="176"/>
      <c r="ACN37" s="176"/>
      <c r="ACO37" s="176"/>
      <c r="ACP37" s="176"/>
      <c r="ACQ37" s="176"/>
      <c r="ACR37" s="176"/>
      <c r="ACS37" s="176"/>
      <c r="ACT37" s="176"/>
      <c r="ACU37" s="176"/>
      <c r="ACV37" s="176"/>
      <c r="ACW37" s="176"/>
      <c r="ACX37" s="176"/>
      <c r="ACY37" s="176"/>
      <c r="ACZ37" s="176"/>
      <c r="ADA37" s="176"/>
      <c r="ADB37" s="176"/>
      <c r="ADC37" s="176"/>
      <c r="ADD37" s="176"/>
      <c r="ADE37" s="176"/>
      <c r="ADF37" s="176"/>
      <c r="ADG37" s="176"/>
      <c r="ADH37" s="176"/>
      <c r="ADI37" s="176"/>
      <c r="ADJ37" s="176"/>
      <c r="ADK37" s="176"/>
      <c r="ADL37" s="176"/>
      <c r="ADM37" s="176"/>
      <c r="ADN37" s="176"/>
      <c r="ADO37" s="176"/>
      <c r="ADP37" s="176"/>
      <c r="ADQ37" s="176"/>
      <c r="ADR37" s="176"/>
      <c r="ADS37" s="176"/>
      <c r="ADT37" s="176"/>
      <c r="ADU37" s="176"/>
      <c r="ADV37" s="176"/>
      <c r="ADW37" s="176"/>
      <c r="ADX37" s="176"/>
      <c r="ADY37" s="176"/>
      <c r="ADZ37" s="176"/>
      <c r="AEA37" s="176"/>
      <c r="AEB37" s="176"/>
      <c r="AEC37" s="176"/>
      <c r="AED37" s="176"/>
      <c r="AEE37" s="176"/>
      <c r="AEF37" s="176"/>
      <c r="AEG37" s="176"/>
      <c r="AEH37" s="176"/>
      <c r="AEI37" s="176"/>
      <c r="AEJ37" s="176"/>
      <c r="AEK37" s="176"/>
      <c r="AEL37" s="176"/>
      <c r="AEM37" s="176"/>
      <c r="AEN37" s="176"/>
      <c r="AEO37" s="176"/>
      <c r="AEP37" s="176"/>
      <c r="AEQ37" s="176"/>
      <c r="AER37" s="176"/>
      <c r="AES37" s="176"/>
      <c r="AET37" s="176"/>
      <c r="AEU37" s="176"/>
      <c r="AEV37" s="176"/>
      <c r="AEW37" s="176"/>
      <c r="AEX37" s="176"/>
      <c r="AEY37" s="176"/>
      <c r="AEZ37" s="176"/>
      <c r="AFA37" s="176"/>
      <c r="AFB37" s="176"/>
      <c r="AFC37" s="176"/>
      <c r="AFD37" s="176"/>
      <c r="AFE37" s="176"/>
      <c r="AFF37" s="176"/>
      <c r="AFG37" s="176"/>
      <c r="AFH37" s="176"/>
      <c r="AFI37" s="176"/>
      <c r="AFJ37" s="176"/>
      <c r="AFK37" s="176"/>
      <c r="AFL37" s="176"/>
      <c r="AFM37" s="176"/>
      <c r="AFN37" s="176"/>
      <c r="AFO37" s="176"/>
      <c r="AFP37" s="176"/>
      <c r="AFQ37" s="176"/>
      <c r="AFR37" s="176"/>
      <c r="AFS37" s="176"/>
      <c r="AFT37" s="176"/>
      <c r="AFU37" s="176"/>
      <c r="AFV37" s="176"/>
      <c r="AFW37" s="176"/>
      <c r="AFX37" s="176"/>
      <c r="AFY37" s="176"/>
      <c r="AFZ37" s="176"/>
      <c r="AGA37" s="176"/>
      <c r="AGB37" s="176"/>
      <c r="AGC37" s="176"/>
      <c r="AGD37" s="176"/>
      <c r="AGE37" s="176"/>
      <c r="AGF37" s="176"/>
      <c r="AGG37" s="176"/>
      <c r="AGH37" s="176"/>
      <c r="AGI37" s="176"/>
      <c r="AGJ37" s="176"/>
      <c r="AGK37" s="176"/>
      <c r="AGL37" s="176"/>
      <c r="AGM37" s="176"/>
      <c r="AGN37" s="176"/>
      <c r="AGO37" s="176"/>
      <c r="AGP37" s="176"/>
      <c r="AGQ37" s="176"/>
      <c r="AGR37" s="176"/>
      <c r="AGS37" s="176"/>
      <c r="AGT37" s="176"/>
      <c r="AGU37" s="176"/>
      <c r="AGV37" s="176"/>
      <c r="AGW37" s="176"/>
      <c r="AGX37" s="176"/>
      <c r="AGY37" s="176"/>
      <c r="AGZ37" s="176"/>
      <c r="AHA37" s="176"/>
      <c r="AHB37" s="176"/>
      <c r="AHC37" s="176"/>
      <c r="AHD37" s="176"/>
      <c r="AHE37" s="176"/>
      <c r="AHF37" s="176"/>
      <c r="AHG37" s="176"/>
      <c r="AHH37" s="176"/>
      <c r="AHI37" s="176"/>
      <c r="AHJ37" s="176"/>
      <c r="AHK37" s="176"/>
      <c r="AHL37" s="176"/>
      <c r="AHM37" s="176"/>
      <c r="AHN37" s="176"/>
      <c r="AHO37" s="176"/>
      <c r="AHP37" s="176"/>
      <c r="AHQ37" s="176"/>
      <c r="AHR37" s="176"/>
      <c r="AHS37" s="176"/>
      <c r="AHT37" s="176"/>
      <c r="AHU37" s="176"/>
      <c r="AHV37" s="176"/>
      <c r="AHW37" s="176"/>
      <c r="AHX37" s="176"/>
      <c r="AHY37" s="176"/>
      <c r="AHZ37" s="176"/>
      <c r="AIA37" s="176"/>
      <c r="AIB37" s="176"/>
      <c r="AIC37" s="176"/>
      <c r="AID37" s="176"/>
      <c r="AIE37" s="176"/>
      <c r="AIF37" s="176"/>
      <c r="AIG37" s="176"/>
      <c r="AIH37" s="176"/>
      <c r="AII37" s="176"/>
      <c r="AIJ37" s="176"/>
      <c r="AIK37" s="176"/>
      <c r="AIL37" s="176"/>
      <c r="AIM37" s="176"/>
      <c r="AIN37" s="176"/>
      <c r="AIO37" s="176"/>
      <c r="AIP37" s="176"/>
      <c r="AIQ37" s="176"/>
      <c r="AIR37" s="176"/>
      <c r="AIS37" s="176"/>
      <c r="AIT37" s="176"/>
      <c r="AIU37" s="176"/>
      <c r="AIV37" s="176"/>
      <c r="AIW37" s="176"/>
      <c r="AIX37" s="176"/>
      <c r="AIY37" s="176"/>
      <c r="AIZ37" s="176"/>
      <c r="AJA37" s="176"/>
      <c r="AJB37" s="176"/>
      <c r="AJC37" s="176"/>
      <c r="AJD37" s="176"/>
      <c r="AJE37" s="176"/>
      <c r="AJF37" s="176"/>
      <c r="AJG37" s="176"/>
      <c r="AJH37" s="176"/>
      <c r="AJI37" s="176"/>
      <c r="AJJ37" s="176"/>
      <c r="AJK37" s="176"/>
      <c r="AJL37" s="176"/>
      <c r="AJM37" s="176"/>
      <c r="AJN37" s="176"/>
      <c r="AJO37" s="176"/>
      <c r="AJP37" s="176"/>
      <c r="AJQ37" s="176"/>
      <c r="AJR37" s="176"/>
      <c r="AJS37" s="176"/>
      <c r="AJT37" s="176"/>
      <c r="AJU37" s="176"/>
      <c r="AJV37" s="176"/>
      <c r="AJW37" s="176"/>
      <c r="AJX37" s="176"/>
      <c r="AJY37" s="176"/>
      <c r="AJZ37" s="176"/>
      <c r="AKA37" s="176"/>
      <c r="AKB37" s="176"/>
      <c r="AKC37" s="176"/>
      <c r="AKD37" s="176"/>
      <c r="AKE37" s="176"/>
      <c r="AKF37" s="176"/>
      <c r="AKG37" s="176"/>
      <c r="AKH37" s="176"/>
      <c r="AKI37" s="176"/>
      <c r="AKJ37" s="176"/>
      <c r="AKK37" s="176"/>
      <c r="AKL37" s="176"/>
      <c r="AKM37" s="176"/>
      <c r="AKN37" s="176"/>
      <c r="AKO37" s="176"/>
      <c r="AKP37" s="176"/>
      <c r="AKQ37" s="176"/>
      <c r="AKR37" s="176"/>
      <c r="AKS37" s="176"/>
      <c r="AKT37" s="176"/>
      <c r="AKU37" s="176"/>
      <c r="AKV37" s="176"/>
      <c r="AKW37" s="176"/>
      <c r="AKX37" s="176"/>
      <c r="AKY37" s="176"/>
      <c r="AKZ37" s="176"/>
      <c r="ALA37" s="176"/>
      <c r="ALB37" s="176"/>
      <c r="ALC37" s="176"/>
      <c r="ALD37" s="176"/>
      <c r="ALE37" s="176"/>
      <c r="ALF37" s="176"/>
      <c r="ALG37" s="176"/>
      <c r="ALH37" s="176"/>
      <c r="ALI37" s="176"/>
      <c r="ALJ37" s="176"/>
      <c r="ALK37" s="176"/>
      <c r="ALL37" s="176"/>
      <c r="ALM37" s="176"/>
      <c r="ALN37" s="176"/>
      <c r="ALO37" s="176"/>
      <c r="ALP37" s="176"/>
      <c r="ALQ37" s="176"/>
      <c r="ALR37" s="176"/>
      <c r="ALS37" s="176"/>
      <c r="ALT37" s="176"/>
      <c r="ALU37" s="176"/>
      <c r="ALV37" s="176"/>
      <c r="ALW37" s="176"/>
      <c r="ALX37" s="176"/>
      <c r="ALY37" s="176"/>
      <c r="ALZ37" s="176"/>
      <c r="AMA37" s="176"/>
      <c r="AMB37" s="176"/>
      <c r="AMC37" s="176"/>
      <c r="AMD37" s="176"/>
      <c r="AME37" s="176"/>
      <c r="AMF37" s="176"/>
      <c r="AMG37" s="176"/>
      <c r="AMH37" s="176"/>
      <c r="AMI37" s="176"/>
      <c r="AMJ37" s="176"/>
      <c r="AMK37" s="176"/>
      <c r="AML37" s="176"/>
      <c r="AMM37" s="176"/>
      <c r="AMN37" s="176"/>
      <c r="AMO37" s="176"/>
      <c r="AMP37" s="176"/>
      <c r="AMQ37" s="176"/>
      <c r="AMR37" s="176"/>
      <c r="AMS37" s="176"/>
      <c r="AMT37" s="176"/>
      <c r="AMU37" s="176"/>
      <c r="AMV37" s="176"/>
      <c r="AMW37" s="176"/>
      <c r="AMX37" s="176"/>
      <c r="AMY37" s="176"/>
      <c r="AMZ37" s="176"/>
      <c r="ANA37" s="176"/>
      <c r="ANB37" s="176"/>
      <c r="ANC37" s="176"/>
      <c r="AND37" s="176"/>
      <c r="ANE37" s="176"/>
      <c r="ANF37" s="176"/>
      <c r="ANG37" s="176"/>
      <c r="ANH37" s="176"/>
      <c r="ANI37" s="176"/>
      <c r="ANJ37" s="176"/>
      <c r="ANK37" s="176"/>
      <c r="ANL37" s="176"/>
      <c r="ANM37" s="176"/>
      <c r="ANN37" s="176"/>
      <c r="ANO37" s="176"/>
      <c r="ANP37" s="176"/>
      <c r="ANQ37" s="176"/>
      <c r="ANR37" s="176"/>
      <c r="ANS37" s="176"/>
      <c r="ANT37" s="176"/>
      <c r="ANU37" s="176"/>
      <c r="ANV37" s="176"/>
      <c r="ANW37" s="176"/>
      <c r="ANX37" s="176"/>
      <c r="ANY37" s="176"/>
      <c r="ANZ37" s="176"/>
      <c r="AOA37" s="176"/>
      <c r="AOB37" s="176"/>
      <c r="AOC37" s="176"/>
      <c r="AOD37" s="176"/>
      <c r="AOE37" s="176"/>
      <c r="AOF37" s="176"/>
      <c r="AOG37" s="176"/>
      <c r="AOH37" s="176"/>
      <c r="AOI37" s="176"/>
      <c r="AOJ37" s="176"/>
      <c r="AOK37" s="176"/>
      <c r="AOL37" s="176"/>
      <c r="AOM37" s="176"/>
      <c r="AON37" s="176"/>
      <c r="AOO37" s="176"/>
      <c r="AOP37" s="176"/>
      <c r="AOQ37" s="176"/>
      <c r="AOR37" s="176"/>
      <c r="AOS37" s="176"/>
      <c r="AOT37" s="176"/>
      <c r="AOU37" s="176"/>
      <c r="AOV37" s="176"/>
      <c r="AOW37" s="176"/>
      <c r="AOX37" s="176"/>
      <c r="AOY37" s="176"/>
      <c r="AOZ37" s="176"/>
      <c r="APA37" s="176"/>
      <c r="APB37" s="176"/>
      <c r="APC37" s="176"/>
      <c r="APD37" s="176"/>
      <c r="APE37" s="176"/>
      <c r="APF37" s="176"/>
      <c r="APG37" s="176"/>
      <c r="APH37" s="176"/>
      <c r="API37" s="176"/>
      <c r="APJ37" s="176"/>
      <c r="APK37" s="176"/>
      <c r="APL37" s="176"/>
      <c r="APM37" s="176"/>
      <c r="APN37" s="176"/>
      <c r="APO37" s="176"/>
      <c r="APP37" s="176"/>
      <c r="APQ37" s="176"/>
      <c r="APR37" s="176"/>
      <c r="APS37" s="176"/>
      <c r="APT37" s="176"/>
      <c r="APU37" s="176"/>
      <c r="APV37" s="176"/>
      <c r="APW37" s="176"/>
      <c r="APX37" s="176"/>
      <c r="APY37" s="176"/>
      <c r="APZ37" s="176"/>
      <c r="AQA37" s="176"/>
      <c r="AQB37" s="176"/>
      <c r="AQC37" s="176"/>
      <c r="AQD37" s="176"/>
      <c r="AQE37" s="176"/>
      <c r="AQF37" s="176"/>
      <c r="AQG37" s="176"/>
      <c r="AQH37" s="176"/>
      <c r="AQI37" s="176"/>
      <c r="AQJ37" s="176"/>
      <c r="AQK37" s="176"/>
      <c r="AQL37" s="176"/>
      <c r="AQM37" s="176"/>
      <c r="AQN37" s="176"/>
      <c r="AQO37" s="176"/>
      <c r="AQP37" s="176"/>
      <c r="AQQ37" s="176"/>
      <c r="AQR37" s="176"/>
      <c r="AQS37" s="176"/>
      <c r="AQT37" s="176"/>
      <c r="AQU37" s="176"/>
      <c r="AQV37" s="176"/>
      <c r="AQW37" s="176"/>
      <c r="AQX37" s="176"/>
      <c r="AQY37" s="176"/>
      <c r="AQZ37" s="176"/>
      <c r="ARA37" s="176"/>
      <c r="ARB37" s="176"/>
      <c r="ARC37" s="176"/>
      <c r="ARD37" s="176"/>
      <c r="ARE37" s="176"/>
      <c r="ARF37" s="176"/>
      <c r="ARG37" s="176"/>
      <c r="ARH37" s="176"/>
      <c r="ARI37" s="176"/>
      <c r="ARJ37" s="176"/>
      <c r="ARK37" s="176"/>
      <c r="ARL37" s="176"/>
      <c r="ARM37" s="176"/>
      <c r="ARN37" s="176"/>
      <c r="ARO37" s="176"/>
      <c r="ARP37" s="176"/>
      <c r="ARQ37" s="176"/>
      <c r="ARR37" s="176"/>
      <c r="ARS37" s="176"/>
      <c r="ART37" s="176"/>
      <c r="ARU37" s="176"/>
      <c r="ARV37" s="176"/>
      <c r="ARW37" s="176"/>
      <c r="ARX37" s="176"/>
      <c r="ARY37" s="176"/>
      <c r="ARZ37" s="176"/>
      <c r="ASA37" s="176"/>
      <c r="ASB37" s="176"/>
      <c r="ASC37" s="176"/>
      <c r="ASD37" s="176"/>
      <c r="ASE37" s="176"/>
      <c r="ASF37" s="176"/>
      <c r="ASG37" s="176"/>
      <c r="ASH37" s="176"/>
      <c r="ASI37" s="176"/>
      <c r="ASJ37" s="176"/>
      <c r="ASK37" s="176"/>
      <c r="ASL37" s="176"/>
      <c r="ASM37" s="176"/>
      <c r="ASN37" s="176"/>
      <c r="ASO37" s="176"/>
      <c r="ASP37" s="176"/>
      <c r="ASQ37" s="176"/>
      <c r="ASR37" s="176"/>
      <c r="ASS37" s="176"/>
      <c r="AST37" s="176"/>
      <c r="ASU37" s="176"/>
      <c r="ASV37" s="176"/>
      <c r="ASW37" s="176"/>
      <c r="ASX37" s="176"/>
      <c r="ASY37" s="176"/>
      <c r="ASZ37" s="176"/>
      <c r="ATA37" s="176"/>
      <c r="ATB37" s="176"/>
      <c r="ATC37" s="176"/>
      <c r="ATD37" s="176"/>
      <c r="ATE37" s="176"/>
      <c r="ATF37" s="176"/>
      <c r="ATG37" s="176"/>
      <c r="ATH37" s="176"/>
      <c r="ATI37" s="176"/>
      <c r="ATJ37" s="176"/>
      <c r="ATK37" s="176"/>
      <c r="ATL37" s="176"/>
      <c r="ATM37" s="176"/>
      <c r="ATN37" s="176"/>
      <c r="ATO37" s="176"/>
      <c r="ATP37" s="176"/>
      <c r="ATQ37" s="176"/>
      <c r="ATR37" s="176"/>
      <c r="ATS37" s="176"/>
      <c r="ATT37" s="176"/>
      <c r="ATU37" s="176"/>
      <c r="ATV37" s="176"/>
      <c r="ATW37" s="176"/>
      <c r="ATX37" s="176"/>
      <c r="ATY37" s="176"/>
      <c r="ATZ37" s="176"/>
      <c r="AUA37" s="176"/>
      <c r="AUB37" s="176"/>
      <c r="AUC37" s="176"/>
      <c r="AUD37" s="176"/>
      <c r="AUE37" s="176"/>
      <c r="AUF37" s="176"/>
      <c r="AUG37" s="176"/>
      <c r="AUH37" s="176"/>
      <c r="AUI37" s="176"/>
      <c r="AUJ37" s="176"/>
      <c r="AUK37" s="176"/>
      <c r="AUL37" s="176"/>
      <c r="AUM37" s="176"/>
      <c r="AUN37" s="176"/>
      <c r="AUO37" s="176"/>
      <c r="AUP37" s="176"/>
      <c r="AUQ37" s="176"/>
      <c r="AUR37" s="176"/>
      <c r="AUS37" s="176"/>
      <c r="AUT37" s="176"/>
      <c r="AUU37" s="176"/>
      <c r="AUV37" s="176"/>
      <c r="AUW37" s="176"/>
      <c r="AUX37" s="176"/>
      <c r="AUY37" s="176"/>
      <c r="AUZ37" s="176"/>
      <c r="AVA37" s="176"/>
      <c r="AVB37" s="176"/>
      <c r="AVC37" s="176"/>
      <c r="AVD37" s="176"/>
      <c r="AVE37" s="176"/>
      <c r="AVF37" s="176"/>
      <c r="AVG37" s="176"/>
      <c r="AVH37" s="176"/>
      <c r="AVI37" s="176"/>
      <c r="AVJ37" s="176"/>
      <c r="AVK37" s="176"/>
      <c r="AVL37" s="176"/>
      <c r="AVM37" s="176"/>
      <c r="AVN37" s="176"/>
      <c r="AVO37" s="176"/>
      <c r="AVP37" s="176"/>
      <c r="AVQ37" s="176"/>
      <c r="AVR37" s="176"/>
      <c r="AVS37" s="176"/>
      <c r="AVT37" s="176"/>
      <c r="AVU37" s="176"/>
      <c r="AVV37" s="176"/>
      <c r="AVW37" s="176"/>
      <c r="AVX37" s="176"/>
      <c r="AVY37" s="176"/>
      <c r="AVZ37" s="176"/>
      <c r="AWA37" s="176"/>
      <c r="AWB37" s="176"/>
      <c r="AWC37" s="176"/>
      <c r="AWD37" s="176"/>
      <c r="AWE37" s="176"/>
      <c r="AWF37" s="176"/>
      <c r="AWG37" s="176"/>
      <c r="AWH37" s="176"/>
      <c r="AWI37" s="176"/>
      <c r="AWJ37" s="176"/>
      <c r="AWK37" s="176"/>
      <c r="AWL37" s="176"/>
      <c r="AWM37" s="176"/>
      <c r="AWN37" s="176"/>
      <c r="AWO37" s="176"/>
      <c r="AWP37" s="176"/>
      <c r="AWQ37" s="176"/>
      <c r="AWR37" s="176"/>
      <c r="AWS37" s="176"/>
      <c r="AWT37" s="176"/>
      <c r="AWU37" s="176"/>
      <c r="AWV37" s="176"/>
      <c r="AWW37" s="176"/>
      <c r="AWX37" s="176"/>
      <c r="AWY37" s="176"/>
      <c r="AWZ37" s="176"/>
      <c r="AXA37" s="176"/>
      <c r="AXB37" s="176"/>
      <c r="AXC37" s="176"/>
      <c r="AXD37" s="176"/>
      <c r="AXE37" s="176"/>
      <c r="AXF37" s="176"/>
      <c r="AXG37" s="176"/>
      <c r="AXH37" s="176"/>
      <c r="AXI37" s="176"/>
      <c r="AXJ37" s="176"/>
      <c r="AXK37" s="176"/>
      <c r="AXL37" s="176"/>
      <c r="AXM37" s="176"/>
      <c r="AXN37" s="176"/>
      <c r="AXO37" s="176"/>
      <c r="AXP37" s="176"/>
      <c r="AXQ37" s="176"/>
      <c r="AXR37" s="176"/>
      <c r="AXS37" s="176"/>
      <c r="AXT37" s="176"/>
      <c r="AXU37" s="176"/>
      <c r="AXV37" s="176"/>
      <c r="AXW37" s="176"/>
      <c r="AXX37" s="176"/>
      <c r="AXY37" s="176"/>
      <c r="AXZ37" s="176"/>
      <c r="AYA37" s="176"/>
      <c r="AYB37" s="176"/>
      <c r="AYC37" s="176"/>
      <c r="AYD37" s="176"/>
      <c r="AYE37" s="176"/>
      <c r="AYF37" s="176"/>
      <c r="AYG37" s="176"/>
      <c r="AYH37" s="176"/>
      <c r="AYI37" s="176"/>
      <c r="AYJ37" s="176"/>
      <c r="AYK37" s="176"/>
      <c r="AYL37" s="176"/>
      <c r="AYM37" s="176"/>
      <c r="AYN37" s="176"/>
      <c r="AYO37" s="176"/>
      <c r="AYP37" s="176"/>
      <c r="AYQ37" s="176"/>
      <c r="AYR37" s="176"/>
      <c r="AYS37" s="176"/>
      <c r="AYT37" s="176"/>
      <c r="AYU37" s="176"/>
      <c r="AYV37" s="176"/>
      <c r="AYW37" s="176"/>
      <c r="AYX37" s="176"/>
      <c r="AYY37" s="176"/>
      <c r="AYZ37" s="176"/>
      <c r="AZA37" s="176"/>
      <c r="AZB37" s="176"/>
      <c r="AZC37" s="176"/>
      <c r="AZD37" s="176"/>
      <c r="AZE37" s="176"/>
      <c r="AZF37" s="176"/>
      <c r="AZG37" s="176"/>
      <c r="AZH37" s="176"/>
      <c r="AZI37" s="176"/>
      <c r="AZJ37" s="176"/>
      <c r="AZK37" s="176"/>
      <c r="AZL37" s="176"/>
      <c r="AZM37" s="176"/>
      <c r="AZN37" s="176"/>
      <c r="AZO37" s="176"/>
      <c r="AZP37" s="176"/>
      <c r="AZQ37" s="176"/>
      <c r="AZR37" s="176"/>
      <c r="AZS37" s="176"/>
      <c r="AZT37" s="176"/>
      <c r="AZU37" s="176"/>
      <c r="AZV37" s="176"/>
      <c r="AZW37" s="176"/>
      <c r="AZX37" s="176"/>
      <c r="AZY37" s="176"/>
      <c r="AZZ37" s="176"/>
      <c r="BAA37" s="176"/>
      <c r="BAB37" s="176"/>
      <c r="BAC37" s="176"/>
      <c r="BAD37" s="176"/>
      <c r="BAE37" s="176"/>
      <c r="BAF37" s="176"/>
      <c r="BAG37" s="176"/>
      <c r="BAH37" s="176"/>
      <c r="BAI37" s="176"/>
      <c r="BAJ37" s="176"/>
      <c r="BAK37" s="176"/>
      <c r="BAL37" s="176"/>
      <c r="BAM37" s="176"/>
      <c r="BAN37" s="176"/>
      <c r="BAO37" s="176"/>
      <c r="BAP37" s="176"/>
      <c r="BAQ37" s="176"/>
      <c r="BAR37" s="176"/>
      <c r="BAS37" s="176"/>
      <c r="BAT37" s="176"/>
      <c r="BAU37" s="176"/>
      <c r="BAV37" s="176"/>
      <c r="BAW37" s="176"/>
      <c r="BAX37" s="176"/>
      <c r="BAY37" s="176"/>
      <c r="BAZ37" s="176"/>
      <c r="BBA37" s="176"/>
      <c r="BBB37" s="176"/>
      <c r="BBC37" s="176"/>
      <c r="BBD37" s="176"/>
      <c r="BBE37" s="176"/>
      <c r="BBF37" s="176"/>
      <c r="BBG37" s="176"/>
      <c r="BBH37" s="176"/>
      <c r="BBI37" s="176"/>
      <c r="BBJ37" s="176"/>
      <c r="BBK37" s="176"/>
      <c r="BBL37" s="176"/>
      <c r="BBM37" s="176"/>
      <c r="BBN37" s="176"/>
      <c r="BBO37" s="176"/>
      <c r="BBP37" s="176"/>
      <c r="BBQ37" s="176"/>
      <c r="BBR37" s="176"/>
      <c r="BBS37" s="176"/>
      <c r="BBT37" s="176"/>
      <c r="BBU37" s="176"/>
      <c r="BBV37" s="176"/>
      <c r="BBW37" s="176"/>
      <c r="BBX37" s="176"/>
      <c r="BBY37" s="176"/>
      <c r="BBZ37" s="176"/>
      <c r="BCA37" s="176"/>
      <c r="BCB37" s="176"/>
      <c r="BCC37" s="176"/>
      <c r="BCD37" s="176"/>
      <c r="BCE37" s="176"/>
      <c r="BCF37" s="176"/>
      <c r="BCG37" s="176"/>
      <c r="BCH37" s="176"/>
      <c r="BCI37" s="176"/>
      <c r="BCJ37" s="176"/>
      <c r="BCK37" s="176"/>
      <c r="BCL37" s="176"/>
      <c r="BCM37" s="176"/>
      <c r="BCN37" s="176"/>
      <c r="BCO37" s="176"/>
      <c r="BCP37" s="176"/>
      <c r="BCQ37" s="176"/>
      <c r="BCR37" s="176"/>
      <c r="BCS37" s="176"/>
      <c r="BCT37" s="176"/>
      <c r="BCU37" s="176"/>
      <c r="BCV37" s="176"/>
      <c r="BCW37" s="176"/>
      <c r="BCX37" s="176"/>
      <c r="BCY37" s="176"/>
      <c r="BCZ37" s="176"/>
      <c r="BDA37" s="176"/>
      <c r="BDB37" s="176"/>
      <c r="BDC37" s="176"/>
      <c r="BDD37" s="176"/>
      <c r="BDE37" s="176"/>
      <c r="BDF37" s="176"/>
      <c r="BDG37" s="176"/>
      <c r="BDH37" s="176"/>
      <c r="BDI37" s="176"/>
      <c r="BDJ37" s="176"/>
      <c r="BDK37" s="176"/>
      <c r="BDL37" s="176"/>
      <c r="BDM37" s="176"/>
      <c r="BDN37" s="176"/>
      <c r="BDO37" s="176"/>
      <c r="BDP37" s="176"/>
      <c r="BDQ37" s="176"/>
      <c r="BDR37" s="176"/>
      <c r="BDS37" s="176"/>
      <c r="BDT37" s="176"/>
      <c r="BDU37" s="176"/>
      <c r="BDV37" s="176"/>
      <c r="BDW37" s="176"/>
      <c r="BDX37" s="176"/>
      <c r="BDY37" s="176"/>
      <c r="BDZ37" s="176"/>
      <c r="BEA37" s="176"/>
      <c r="BEB37" s="176"/>
      <c r="BEC37" s="176"/>
      <c r="BED37" s="176"/>
      <c r="BEE37" s="176"/>
      <c r="BEF37" s="176"/>
      <c r="BEG37" s="176"/>
      <c r="BEH37" s="176"/>
      <c r="BEI37" s="176"/>
      <c r="BEJ37" s="176"/>
      <c r="BEK37" s="176"/>
      <c r="BEL37" s="176"/>
      <c r="BEM37" s="176"/>
      <c r="BEN37" s="176"/>
      <c r="BEO37" s="176"/>
      <c r="BEP37" s="176"/>
      <c r="BEQ37" s="176"/>
      <c r="BER37" s="176"/>
      <c r="BES37" s="176"/>
      <c r="BET37" s="176"/>
      <c r="BEU37" s="176"/>
      <c r="BEV37" s="176"/>
      <c r="BEW37" s="176"/>
      <c r="BEX37" s="176"/>
      <c r="BEY37" s="176"/>
      <c r="BEZ37" s="176"/>
      <c r="BFA37" s="176"/>
      <c r="BFB37" s="176"/>
      <c r="BFC37" s="176"/>
      <c r="BFD37" s="176"/>
      <c r="BFE37" s="176"/>
      <c r="BFF37" s="176"/>
      <c r="BFG37" s="176"/>
      <c r="BFH37" s="176"/>
      <c r="BFI37" s="176"/>
      <c r="BFJ37" s="176"/>
      <c r="BFK37" s="176"/>
      <c r="BFL37" s="176"/>
      <c r="BFM37" s="176"/>
      <c r="BFN37" s="176"/>
      <c r="BFO37" s="176"/>
      <c r="BFP37" s="176"/>
      <c r="BFQ37" s="176"/>
      <c r="BFR37" s="176"/>
      <c r="BFS37" s="176"/>
      <c r="BFT37" s="176"/>
      <c r="BFU37" s="176"/>
      <c r="BFV37" s="176"/>
      <c r="BFW37" s="176"/>
      <c r="BFX37" s="176"/>
      <c r="BFY37" s="176"/>
      <c r="BFZ37" s="176"/>
      <c r="BGA37" s="176"/>
      <c r="BGB37" s="176"/>
      <c r="BGC37" s="176"/>
      <c r="BGD37" s="176"/>
      <c r="BGE37" s="176"/>
      <c r="BGF37" s="176"/>
      <c r="BGG37" s="176"/>
      <c r="BGH37" s="176"/>
      <c r="BGI37" s="176"/>
      <c r="BGJ37" s="176"/>
      <c r="BGK37" s="176"/>
      <c r="BGL37" s="176"/>
      <c r="BGM37" s="176"/>
      <c r="BGN37" s="176"/>
      <c r="BGO37" s="176"/>
      <c r="BGP37" s="176"/>
      <c r="BGQ37" s="176"/>
      <c r="BGR37" s="176"/>
      <c r="BGS37" s="176"/>
      <c r="BGT37" s="176"/>
      <c r="BGU37" s="176"/>
      <c r="BGV37" s="176"/>
      <c r="BGW37" s="176"/>
      <c r="BGX37" s="176"/>
      <c r="BGY37" s="176"/>
      <c r="BGZ37" s="176"/>
      <c r="BHA37" s="176"/>
      <c r="BHB37" s="176"/>
      <c r="BHC37" s="176"/>
      <c r="BHD37" s="176"/>
      <c r="BHE37" s="176"/>
      <c r="BHF37" s="176"/>
      <c r="BHG37" s="176"/>
      <c r="BHH37" s="176"/>
      <c r="BHI37" s="176"/>
      <c r="BHJ37" s="176"/>
      <c r="BHK37" s="176"/>
      <c r="BHL37" s="176"/>
      <c r="BHM37" s="176"/>
      <c r="BHN37" s="176"/>
      <c r="BHO37" s="176"/>
      <c r="BHP37" s="176"/>
      <c r="BHQ37" s="176"/>
      <c r="BHR37" s="176"/>
      <c r="BHS37" s="176"/>
      <c r="BHT37" s="176"/>
      <c r="BHU37" s="176"/>
      <c r="BHV37" s="176"/>
      <c r="BHW37" s="176"/>
      <c r="BHX37" s="176"/>
      <c r="BHY37" s="176"/>
      <c r="BHZ37" s="176"/>
      <c r="BIA37" s="176"/>
      <c r="BIB37" s="176"/>
      <c r="BIC37" s="176"/>
      <c r="BID37" s="176"/>
      <c r="BIE37" s="176"/>
      <c r="BIF37" s="176"/>
      <c r="BIG37" s="176"/>
      <c r="BIH37" s="176"/>
      <c r="BII37" s="176"/>
      <c r="BIJ37" s="176"/>
      <c r="BIK37" s="176"/>
      <c r="BIL37" s="176"/>
      <c r="BIM37" s="176"/>
      <c r="BIN37" s="176"/>
      <c r="BIO37" s="176"/>
      <c r="BIP37" s="176"/>
      <c r="BIQ37" s="176"/>
      <c r="BIR37" s="176"/>
      <c r="BIS37" s="176"/>
      <c r="BIT37" s="176"/>
      <c r="BIU37" s="176"/>
      <c r="BIV37" s="176"/>
      <c r="BIW37" s="176"/>
      <c r="BIX37" s="176"/>
      <c r="BIY37" s="176"/>
      <c r="BIZ37" s="176"/>
      <c r="BJA37" s="176"/>
      <c r="BJB37" s="176"/>
      <c r="BJC37" s="176"/>
      <c r="BJD37" s="176"/>
      <c r="BJE37" s="176"/>
      <c r="BJF37" s="176"/>
      <c r="BJG37" s="176"/>
      <c r="BJH37" s="176"/>
      <c r="BJI37" s="176"/>
      <c r="BJJ37" s="176"/>
      <c r="BJK37" s="176"/>
      <c r="BJL37" s="176"/>
      <c r="BJM37" s="176"/>
      <c r="BJN37" s="176"/>
      <c r="BJO37" s="176"/>
      <c r="BJP37" s="176"/>
      <c r="BJQ37" s="176"/>
      <c r="BJR37" s="176"/>
      <c r="BJS37" s="176"/>
      <c r="BJT37" s="176"/>
      <c r="BJU37" s="176"/>
      <c r="BJV37" s="176"/>
      <c r="BJW37" s="176"/>
      <c r="BJX37" s="176"/>
      <c r="BJY37" s="176"/>
      <c r="BJZ37" s="176"/>
      <c r="BKA37" s="176"/>
      <c r="BKB37" s="176"/>
      <c r="BKC37" s="176"/>
      <c r="BKD37" s="176"/>
      <c r="BKE37" s="176"/>
      <c r="BKF37" s="176"/>
      <c r="BKG37" s="176"/>
      <c r="BKH37" s="176"/>
      <c r="BKI37" s="176"/>
      <c r="BKJ37" s="176"/>
      <c r="BKK37" s="176"/>
      <c r="BKL37" s="176"/>
      <c r="BKM37" s="176"/>
      <c r="BKN37" s="176"/>
      <c r="BKO37" s="176"/>
      <c r="BKP37" s="176"/>
      <c r="BKQ37" s="176"/>
      <c r="BKR37" s="176"/>
      <c r="BKS37" s="176"/>
      <c r="BKT37" s="176"/>
      <c r="BKU37" s="176"/>
      <c r="BKV37" s="176"/>
      <c r="BKW37" s="176"/>
      <c r="BKX37" s="176"/>
      <c r="BKY37" s="176"/>
      <c r="BKZ37" s="176"/>
      <c r="BLA37" s="176"/>
      <c r="BLB37" s="176"/>
      <c r="BLC37" s="176"/>
      <c r="BLD37" s="176"/>
      <c r="BLE37" s="176"/>
      <c r="BLF37" s="176"/>
      <c r="BLG37" s="176"/>
      <c r="BLH37" s="176"/>
      <c r="BLI37" s="176"/>
      <c r="BLJ37" s="176"/>
      <c r="BLK37" s="176"/>
      <c r="BLL37" s="176"/>
      <c r="BLM37" s="176"/>
      <c r="BLN37" s="176"/>
      <c r="BLO37" s="176"/>
      <c r="BLP37" s="176"/>
      <c r="BLQ37" s="176"/>
      <c r="BLR37" s="176"/>
      <c r="BLS37" s="176"/>
      <c r="BLT37" s="176"/>
      <c r="BLU37" s="176"/>
      <c r="BLV37" s="176"/>
      <c r="BLW37" s="176"/>
      <c r="BLX37" s="176"/>
      <c r="BLY37" s="176"/>
      <c r="BLZ37" s="176"/>
      <c r="BMA37" s="176"/>
      <c r="BMB37" s="176"/>
      <c r="BMC37" s="176"/>
      <c r="BMD37" s="176"/>
      <c r="BME37" s="176"/>
      <c r="BMF37" s="176"/>
      <c r="BMG37" s="176"/>
      <c r="BMH37" s="176"/>
      <c r="BMI37" s="176"/>
      <c r="BMJ37" s="176"/>
      <c r="BMK37" s="176"/>
      <c r="BML37" s="176"/>
      <c r="BMM37" s="176"/>
      <c r="BMN37" s="176"/>
      <c r="BMO37" s="176"/>
      <c r="BMP37" s="176"/>
      <c r="BMQ37" s="176"/>
      <c r="BMR37" s="176"/>
      <c r="BMS37" s="176"/>
      <c r="BMT37" s="176"/>
      <c r="BMU37" s="176"/>
      <c r="BMV37" s="176"/>
      <c r="BMW37" s="176"/>
      <c r="BMX37" s="176"/>
      <c r="BMY37" s="176"/>
      <c r="BMZ37" s="176"/>
      <c r="BNA37" s="176"/>
      <c r="BNB37" s="176"/>
      <c r="BNC37" s="176"/>
      <c r="BND37" s="176"/>
      <c r="BNE37" s="176"/>
      <c r="BNF37" s="176"/>
      <c r="BNG37" s="176"/>
      <c r="BNH37" s="176"/>
      <c r="BNI37" s="176"/>
      <c r="BNJ37" s="176"/>
      <c r="BNK37" s="176"/>
      <c r="BNL37" s="176"/>
      <c r="BNM37" s="176"/>
      <c r="BNN37" s="176"/>
      <c r="BNO37" s="176"/>
      <c r="BNP37" s="176"/>
      <c r="BNQ37" s="176"/>
      <c r="BNR37" s="176"/>
      <c r="BNS37" s="176"/>
      <c r="BNT37" s="176"/>
      <c r="BNU37" s="176"/>
      <c r="BNV37" s="176"/>
      <c r="BNW37" s="176"/>
      <c r="BNX37" s="176"/>
      <c r="BNY37" s="176"/>
      <c r="BNZ37" s="176"/>
      <c r="BOA37" s="176"/>
      <c r="BOB37" s="176"/>
      <c r="BOC37" s="176"/>
      <c r="BOD37" s="176"/>
      <c r="BOE37" s="176"/>
      <c r="BOF37" s="176"/>
      <c r="BOG37" s="176"/>
      <c r="BOH37" s="176"/>
      <c r="BOI37" s="176"/>
      <c r="BOJ37" s="176"/>
      <c r="BOK37" s="176"/>
      <c r="BOL37" s="176"/>
      <c r="BOM37" s="176"/>
      <c r="BON37" s="176"/>
      <c r="BOO37" s="176"/>
      <c r="BOP37" s="176"/>
      <c r="BOQ37" s="176"/>
      <c r="BOR37" s="176"/>
      <c r="BOS37" s="176"/>
      <c r="BOT37" s="176"/>
      <c r="BOU37" s="176"/>
      <c r="BOV37" s="176"/>
      <c r="BOW37" s="176"/>
      <c r="BOX37" s="176"/>
      <c r="BOY37" s="176"/>
      <c r="BOZ37" s="176"/>
      <c r="BPA37" s="176"/>
      <c r="BPB37" s="176"/>
      <c r="BPC37" s="176"/>
      <c r="BPD37" s="176"/>
      <c r="BPE37" s="176"/>
      <c r="BPF37" s="176"/>
      <c r="BPG37" s="176"/>
      <c r="BPH37" s="176"/>
      <c r="BPI37" s="176"/>
      <c r="BPJ37" s="176"/>
      <c r="BPK37" s="176"/>
      <c r="BPL37" s="176"/>
      <c r="BPM37" s="176"/>
      <c r="BPN37" s="176"/>
      <c r="BPO37" s="176"/>
      <c r="BPP37" s="176"/>
      <c r="BPQ37" s="176"/>
      <c r="BPR37" s="176"/>
      <c r="BPS37" s="176"/>
      <c r="BPT37" s="176"/>
      <c r="BPU37" s="176"/>
      <c r="BPV37" s="176"/>
      <c r="BPW37" s="176"/>
      <c r="BPX37" s="176"/>
      <c r="BPY37" s="176"/>
      <c r="BPZ37" s="176"/>
      <c r="BQA37" s="176"/>
      <c r="BQB37" s="176"/>
      <c r="BQC37" s="176"/>
      <c r="BQD37" s="176"/>
      <c r="BQE37" s="176"/>
      <c r="BQF37" s="176"/>
      <c r="BQG37" s="176"/>
      <c r="BQH37" s="176"/>
      <c r="BQI37" s="176"/>
      <c r="BQJ37" s="176"/>
      <c r="BQK37" s="176"/>
      <c r="BQL37" s="176"/>
      <c r="BQM37" s="176"/>
      <c r="BQN37" s="176"/>
      <c r="BQO37" s="176"/>
      <c r="BQP37" s="176"/>
      <c r="BQQ37" s="176"/>
      <c r="BQR37" s="176"/>
      <c r="BQS37" s="176"/>
      <c r="BQT37" s="176"/>
      <c r="BQU37" s="176"/>
      <c r="BQV37" s="176"/>
      <c r="BQW37" s="176"/>
      <c r="BQX37" s="176"/>
      <c r="BQY37" s="176"/>
      <c r="BQZ37" s="176"/>
      <c r="BRA37" s="176"/>
      <c r="BRB37" s="176"/>
      <c r="BRC37" s="176"/>
      <c r="BRD37" s="176"/>
      <c r="BRE37" s="176"/>
      <c r="BRF37" s="176"/>
      <c r="BRG37" s="176"/>
      <c r="BRH37" s="176"/>
      <c r="BRI37" s="176"/>
      <c r="BRJ37" s="176"/>
      <c r="BRK37" s="176"/>
      <c r="BRL37" s="176"/>
      <c r="BRM37" s="176"/>
      <c r="BRN37" s="176"/>
      <c r="BRO37" s="176"/>
      <c r="BRP37" s="176"/>
      <c r="BRQ37" s="176"/>
      <c r="BRR37" s="176"/>
      <c r="BRS37" s="176"/>
      <c r="BRT37" s="176"/>
      <c r="BRU37" s="176"/>
      <c r="BRV37" s="176"/>
      <c r="BRW37" s="176"/>
      <c r="BRX37" s="176"/>
      <c r="BRY37" s="176"/>
      <c r="BRZ37" s="176"/>
      <c r="BSA37" s="176"/>
      <c r="BSB37" s="176"/>
      <c r="BSC37" s="176"/>
      <c r="BSD37" s="176"/>
      <c r="BSE37" s="176"/>
      <c r="BSF37" s="176"/>
      <c r="BSG37" s="176"/>
      <c r="BSH37" s="176"/>
      <c r="BSI37" s="176"/>
      <c r="BSJ37" s="176"/>
      <c r="BSK37" s="176"/>
      <c r="BSL37" s="176"/>
      <c r="BSM37" s="176"/>
      <c r="BSN37" s="176"/>
      <c r="BSO37" s="176"/>
      <c r="BSP37" s="176"/>
      <c r="BSQ37" s="176"/>
      <c r="BSR37" s="176"/>
      <c r="BSS37" s="176"/>
      <c r="BST37" s="176"/>
      <c r="BSU37" s="176"/>
      <c r="BSV37" s="176"/>
      <c r="BSW37" s="176"/>
      <c r="BSX37" s="176"/>
      <c r="BSY37" s="176"/>
      <c r="BSZ37" s="176"/>
      <c r="BTA37" s="176"/>
      <c r="BTB37" s="176"/>
      <c r="BTC37" s="176"/>
      <c r="BTD37" s="176"/>
      <c r="BTE37" s="176"/>
      <c r="BTF37" s="176"/>
      <c r="BTG37" s="176"/>
      <c r="BTH37" s="176"/>
      <c r="BTI37" s="176"/>
      <c r="BTJ37" s="176"/>
      <c r="BTK37" s="176"/>
      <c r="BTL37" s="176"/>
      <c r="BTM37" s="176"/>
      <c r="BTN37" s="176"/>
      <c r="BTO37" s="176"/>
      <c r="BTP37" s="176"/>
      <c r="BTQ37" s="176"/>
      <c r="BTR37" s="176"/>
      <c r="BTS37" s="176"/>
      <c r="BTT37" s="176"/>
      <c r="BTU37" s="176"/>
      <c r="BTV37" s="176"/>
      <c r="BTW37" s="176"/>
      <c r="BTX37" s="176"/>
      <c r="BTY37" s="176"/>
      <c r="BTZ37" s="176"/>
      <c r="BUA37" s="176"/>
      <c r="BUB37" s="176"/>
      <c r="BUC37" s="176"/>
      <c r="BUD37" s="176"/>
      <c r="BUE37" s="176"/>
      <c r="BUF37" s="176"/>
      <c r="BUG37" s="176"/>
      <c r="BUH37" s="176"/>
      <c r="BUI37" s="176"/>
      <c r="BUJ37" s="176"/>
      <c r="BUK37" s="176"/>
      <c r="BUL37" s="176"/>
      <c r="BUM37" s="176"/>
      <c r="BUN37" s="176"/>
      <c r="BUO37" s="176"/>
      <c r="BUP37" s="176"/>
      <c r="BUQ37" s="176"/>
      <c r="BUR37" s="176"/>
      <c r="BUS37" s="176"/>
      <c r="BUT37" s="176"/>
      <c r="BUU37" s="176"/>
      <c r="BUV37" s="176"/>
      <c r="BUW37" s="176"/>
      <c r="BUX37" s="176"/>
      <c r="BUY37" s="176"/>
      <c r="BUZ37" s="176"/>
      <c r="BVA37" s="176"/>
      <c r="BVB37" s="176"/>
      <c r="BVC37" s="176"/>
      <c r="BVD37" s="176"/>
      <c r="BVE37" s="176"/>
      <c r="BVF37" s="176"/>
      <c r="BVG37" s="176"/>
      <c r="BVH37" s="176"/>
      <c r="BVI37" s="176"/>
      <c r="BVJ37" s="176"/>
      <c r="BVK37" s="176"/>
      <c r="BVL37" s="176"/>
      <c r="BVM37" s="176"/>
      <c r="BVN37" s="176"/>
      <c r="BVO37" s="176"/>
      <c r="BVP37" s="176"/>
      <c r="BVQ37" s="176"/>
      <c r="BVR37" s="176"/>
      <c r="BVS37" s="176"/>
      <c r="BVT37" s="176"/>
      <c r="BVU37" s="176"/>
      <c r="BVV37" s="176"/>
      <c r="BVW37" s="176"/>
      <c r="BVX37" s="176"/>
      <c r="BVY37" s="176"/>
      <c r="BVZ37" s="176"/>
      <c r="BWA37" s="176"/>
      <c r="BWB37" s="176"/>
      <c r="BWC37" s="176"/>
      <c r="BWD37" s="176"/>
      <c r="BWE37" s="176"/>
      <c r="BWF37" s="176"/>
      <c r="BWG37" s="176"/>
      <c r="BWH37" s="176"/>
      <c r="BWI37" s="176"/>
      <c r="BWJ37" s="176"/>
      <c r="BWK37" s="176"/>
      <c r="BWL37" s="176"/>
      <c r="BWM37" s="176"/>
      <c r="BWN37" s="176"/>
      <c r="BWO37" s="176"/>
      <c r="BWP37" s="176"/>
      <c r="BWQ37" s="176"/>
      <c r="BWR37" s="176"/>
      <c r="BWS37" s="176"/>
      <c r="BWT37" s="176"/>
      <c r="BWU37" s="176"/>
      <c r="BWV37" s="176"/>
      <c r="BWW37" s="176"/>
      <c r="BWX37" s="176"/>
      <c r="BWY37" s="176"/>
      <c r="BWZ37" s="176"/>
      <c r="BXA37" s="176"/>
      <c r="BXB37" s="176"/>
      <c r="BXC37" s="176"/>
      <c r="BXD37" s="176"/>
      <c r="BXE37" s="176"/>
      <c r="BXF37" s="176"/>
      <c r="BXG37" s="176"/>
      <c r="BXH37" s="176"/>
      <c r="BXI37" s="176"/>
      <c r="BXJ37" s="176"/>
      <c r="BXK37" s="176"/>
      <c r="BXL37" s="176"/>
      <c r="BXM37" s="176"/>
      <c r="BXN37" s="176"/>
      <c r="BXO37" s="176"/>
      <c r="BXP37" s="176"/>
      <c r="BXQ37" s="176"/>
      <c r="BXR37" s="176"/>
      <c r="BXS37" s="176"/>
      <c r="BXT37" s="176"/>
      <c r="BXU37" s="176"/>
      <c r="BXV37" s="176"/>
      <c r="BXW37" s="176"/>
      <c r="BXX37" s="176"/>
      <c r="BXY37" s="176"/>
      <c r="BXZ37" s="176"/>
      <c r="BYA37" s="176"/>
      <c r="BYB37" s="176"/>
      <c r="BYC37" s="176"/>
      <c r="BYD37" s="176"/>
      <c r="BYE37" s="176"/>
      <c r="BYF37" s="176"/>
      <c r="BYG37" s="176"/>
      <c r="BYH37" s="176"/>
      <c r="BYI37" s="176"/>
      <c r="BYJ37" s="176"/>
      <c r="BYK37" s="176"/>
      <c r="BYL37" s="176"/>
      <c r="BYM37" s="176"/>
      <c r="BYN37" s="176"/>
      <c r="BYO37" s="176"/>
      <c r="BYP37" s="176"/>
      <c r="BYQ37" s="176"/>
      <c r="BYR37" s="176"/>
      <c r="BYS37" s="176"/>
      <c r="BYT37" s="176"/>
      <c r="BYU37" s="176"/>
      <c r="BYV37" s="176"/>
      <c r="BYW37" s="176"/>
      <c r="BYX37" s="176"/>
      <c r="BYY37" s="176"/>
      <c r="BYZ37" s="176"/>
      <c r="BZA37" s="176"/>
      <c r="BZB37" s="176"/>
      <c r="BZC37" s="176"/>
      <c r="BZD37" s="176"/>
      <c r="BZE37" s="176"/>
      <c r="BZF37" s="176"/>
      <c r="BZG37" s="176"/>
      <c r="BZH37" s="176"/>
      <c r="BZI37" s="176"/>
      <c r="BZJ37" s="176"/>
      <c r="BZK37" s="176"/>
      <c r="BZL37" s="176"/>
      <c r="BZM37" s="176"/>
      <c r="BZN37" s="176"/>
      <c r="BZO37" s="176"/>
      <c r="BZP37" s="176"/>
      <c r="BZQ37" s="176"/>
      <c r="BZR37" s="176"/>
      <c r="BZS37" s="176"/>
      <c r="BZT37" s="176"/>
      <c r="BZU37" s="176"/>
      <c r="BZV37" s="176"/>
      <c r="BZW37" s="176"/>
      <c r="BZX37" s="176"/>
      <c r="BZY37" s="176"/>
      <c r="BZZ37" s="176"/>
      <c r="CAA37" s="176"/>
      <c r="CAB37" s="176"/>
      <c r="CAC37" s="176"/>
      <c r="CAD37" s="176"/>
      <c r="CAE37" s="176"/>
      <c r="CAF37" s="176"/>
      <c r="CAG37" s="176"/>
      <c r="CAH37" s="176"/>
      <c r="CAI37" s="176"/>
      <c r="CAJ37" s="176"/>
      <c r="CAK37" s="176"/>
      <c r="CAL37" s="176"/>
      <c r="CAM37" s="176"/>
      <c r="CAN37" s="176"/>
      <c r="CAO37" s="176"/>
      <c r="CAP37" s="176"/>
      <c r="CAQ37" s="176"/>
      <c r="CAR37" s="176"/>
      <c r="CAS37" s="176"/>
      <c r="CAT37" s="176"/>
      <c r="CAU37" s="176"/>
      <c r="CAV37" s="176"/>
      <c r="CAW37" s="176"/>
      <c r="CAX37" s="176"/>
      <c r="CAY37" s="176"/>
      <c r="CAZ37" s="176"/>
      <c r="CBA37" s="176"/>
      <c r="CBB37" s="176"/>
      <c r="CBC37" s="176"/>
      <c r="CBD37" s="176"/>
      <c r="CBE37" s="176"/>
      <c r="CBF37" s="176"/>
      <c r="CBG37" s="176"/>
      <c r="CBH37" s="176"/>
      <c r="CBI37" s="176"/>
      <c r="CBJ37" s="176"/>
      <c r="CBK37" s="176"/>
      <c r="CBL37" s="176"/>
      <c r="CBM37" s="176"/>
      <c r="CBN37" s="176"/>
      <c r="CBO37" s="176"/>
      <c r="CBP37" s="176"/>
      <c r="CBQ37" s="176"/>
      <c r="CBR37" s="176"/>
      <c r="CBS37" s="176"/>
      <c r="CBT37" s="176"/>
      <c r="CBU37" s="176"/>
      <c r="CBV37" s="176"/>
      <c r="CBW37" s="176"/>
      <c r="CBX37" s="176"/>
      <c r="CBY37" s="176"/>
      <c r="CBZ37" s="176"/>
      <c r="CCA37" s="176"/>
      <c r="CCB37" s="176"/>
      <c r="CCC37" s="176"/>
      <c r="CCD37" s="176"/>
      <c r="CCE37" s="176"/>
      <c r="CCF37" s="176"/>
      <c r="CCG37" s="176"/>
      <c r="CCH37" s="176"/>
      <c r="CCI37" s="176"/>
      <c r="CCJ37" s="176"/>
      <c r="CCK37" s="176"/>
      <c r="CCL37" s="176"/>
      <c r="CCM37" s="176"/>
      <c r="CCN37" s="176"/>
      <c r="CCO37" s="176"/>
      <c r="CCP37" s="176"/>
      <c r="CCQ37" s="176"/>
      <c r="CCR37" s="176"/>
      <c r="CCS37" s="176"/>
      <c r="CCT37" s="176"/>
      <c r="CCU37" s="176"/>
      <c r="CCV37" s="176"/>
      <c r="CCW37" s="176"/>
      <c r="CCX37" s="176"/>
      <c r="CCY37" s="176"/>
      <c r="CCZ37" s="176"/>
      <c r="CDA37" s="176"/>
      <c r="CDB37" s="176"/>
      <c r="CDC37" s="176"/>
      <c r="CDD37" s="176"/>
      <c r="CDE37" s="176"/>
      <c r="CDF37" s="176"/>
      <c r="CDG37" s="176"/>
      <c r="CDH37" s="176"/>
      <c r="CDI37" s="176"/>
      <c r="CDJ37" s="176"/>
      <c r="CDK37" s="176"/>
      <c r="CDL37" s="176"/>
      <c r="CDM37" s="176"/>
      <c r="CDN37" s="176"/>
      <c r="CDO37" s="176"/>
      <c r="CDP37" s="176"/>
      <c r="CDQ37" s="176"/>
      <c r="CDR37" s="176"/>
      <c r="CDS37" s="176"/>
      <c r="CDT37" s="176"/>
      <c r="CDU37" s="176"/>
      <c r="CDV37" s="176"/>
      <c r="CDW37" s="176"/>
      <c r="CDX37" s="176"/>
      <c r="CDY37" s="176"/>
      <c r="CDZ37" s="176"/>
      <c r="CEA37" s="176"/>
      <c r="CEB37" s="176"/>
      <c r="CEC37" s="176"/>
      <c r="CED37" s="176"/>
      <c r="CEE37" s="176"/>
      <c r="CEF37" s="176"/>
      <c r="CEG37" s="176"/>
      <c r="CEH37" s="176"/>
      <c r="CEI37" s="176"/>
      <c r="CEJ37" s="176"/>
      <c r="CEK37" s="176"/>
      <c r="CEL37" s="176"/>
      <c r="CEM37" s="176"/>
      <c r="CEN37" s="176"/>
      <c r="CEO37" s="176"/>
      <c r="CEP37" s="176"/>
      <c r="CEQ37" s="176"/>
      <c r="CER37" s="176"/>
      <c r="CES37" s="176"/>
      <c r="CET37" s="176"/>
      <c r="CEU37" s="176"/>
      <c r="CEV37" s="176"/>
      <c r="CEW37" s="176"/>
      <c r="CEX37" s="176"/>
      <c r="CEY37" s="176"/>
      <c r="CEZ37" s="176"/>
      <c r="CFA37" s="176"/>
      <c r="CFB37" s="176"/>
      <c r="CFC37" s="176"/>
      <c r="CFD37" s="176"/>
      <c r="CFE37" s="176"/>
      <c r="CFF37" s="176"/>
      <c r="CFG37" s="176"/>
      <c r="CFH37" s="176"/>
      <c r="CFI37" s="176"/>
      <c r="CFJ37" s="176"/>
      <c r="CFK37" s="176"/>
      <c r="CFL37" s="176"/>
      <c r="CFM37" s="176"/>
      <c r="CFN37" s="176"/>
      <c r="CFO37" s="176"/>
      <c r="CFP37" s="176"/>
      <c r="CFQ37" s="176"/>
      <c r="CFR37" s="176"/>
      <c r="CFS37" s="176"/>
      <c r="CFT37" s="176"/>
      <c r="CFU37" s="176"/>
      <c r="CFV37" s="176"/>
      <c r="CFW37" s="176"/>
      <c r="CFX37" s="176"/>
      <c r="CFY37" s="176"/>
      <c r="CFZ37" s="176"/>
      <c r="CGA37" s="176"/>
      <c r="CGB37" s="176"/>
      <c r="CGC37" s="176"/>
      <c r="CGD37" s="176"/>
      <c r="CGE37" s="176"/>
      <c r="CGF37" s="176"/>
      <c r="CGG37" s="176"/>
      <c r="CGH37" s="176"/>
      <c r="CGI37" s="176"/>
      <c r="CGJ37" s="176"/>
      <c r="CGK37" s="176"/>
      <c r="CGL37" s="176"/>
      <c r="CGM37" s="176"/>
      <c r="CGN37" s="176"/>
      <c r="CGO37" s="176"/>
      <c r="CGP37" s="176"/>
      <c r="CGQ37" s="176"/>
      <c r="CGR37" s="176"/>
      <c r="CGS37" s="176"/>
      <c r="CGT37" s="176"/>
      <c r="CGU37" s="176"/>
      <c r="CGV37" s="176"/>
      <c r="CGW37" s="176"/>
      <c r="CGX37" s="176"/>
      <c r="CGY37" s="176"/>
      <c r="CGZ37" s="176"/>
      <c r="CHA37" s="176"/>
      <c r="CHB37" s="176"/>
      <c r="CHC37" s="176"/>
      <c r="CHD37" s="176"/>
      <c r="CHE37" s="176"/>
      <c r="CHF37" s="176"/>
      <c r="CHG37" s="176"/>
      <c r="CHH37" s="176"/>
      <c r="CHI37" s="176"/>
      <c r="CHJ37" s="176"/>
      <c r="CHK37" s="176"/>
      <c r="CHL37" s="176"/>
      <c r="CHM37" s="176"/>
      <c r="CHN37" s="176"/>
      <c r="CHO37" s="176"/>
      <c r="CHP37" s="176"/>
      <c r="CHQ37" s="176"/>
      <c r="CHR37" s="176"/>
      <c r="CHS37" s="176"/>
      <c r="CHT37" s="176"/>
      <c r="CHU37" s="176"/>
      <c r="CHV37" s="176"/>
      <c r="CHW37" s="176"/>
      <c r="CHX37" s="176"/>
      <c r="CHY37" s="176"/>
      <c r="CHZ37" s="176"/>
      <c r="CIA37" s="176"/>
      <c r="CIB37" s="176"/>
      <c r="CIC37" s="176"/>
      <c r="CID37" s="176"/>
      <c r="CIE37" s="176"/>
      <c r="CIF37" s="176"/>
      <c r="CIG37" s="176"/>
      <c r="CIH37" s="176"/>
      <c r="CII37" s="176"/>
      <c r="CIJ37" s="176"/>
      <c r="CIK37" s="176"/>
      <c r="CIL37" s="176"/>
      <c r="CIM37" s="176"/>
      <c r="CIN37" s="176"/>
      <c r="CIO37" s="176"/>
      <c r="CIP37" s="176"/>
      <c r="CIQ37" s="176"/>
      <c r="CIR37" s="176"/>
      <c r="CIS37" s="176"/>
      <c r="CIT37" s="176"/>
      <c r="CIU37" s="176"/>
      <c r="CIV37" s="176"/>
      <c r="CIW37" s="176"/>
      <c r="CIX37" s="176"/>
      <c r="CIY37" s="176"/>
      <c r="CIZ37" s="176"/>
      <c r="CJA37" s="176"/>
      <c r="CJB37" s="176"/>
      <c r="CJC37" s="176"/>
      <c r="CJD37" s="176"/>
      <c r="CJE37" s="176"/>
      <c r="CJF37" s="176"/>
      <c r="CJG37" s="176"/>
      <c r="CJH37" s="176"/>
      <c r="CJI37" s="176"/>
      <c r="CJJ37" s="176"/>
      <c r="CJK37" s="176"/>
      <c r="CJL37" s="176"/>
      <c r="CJM37" s="176"/>
      <c r="CJN37" s="176"/>
      <c r="CJO37" s="176"/>
      <c r="CJP37" s="176"/>
      <c r="CJQ37" s="176"/>
      <c r="CJR37" s="176"/>
      <c r="CJS37" s="176"/>
      <c r="CJT37" s="176"/>
      <c r="CJU37" s="176"/>
      <c r="CJV37" s="176"/>
      <c r="CJW37" s="176"/>
      <c r="CJX37" s="176"/>
      <c r="CJY37" s="176"/>
      <c r="CJZ37" s="176"/>
      <c r="CKA37" s="176"/>
      <c r="CKB37" s="176"/>
      <c r="CKC37" s="176"/>
      <c r="CKD37" s="176"/>
      <c r="CKE37" s="176"/>
      <c r="CKF37" s="176"/>
      <c r="CKG37" s="176"/>
      <c r="CKH37" s="176"/>
      <c r="CKI37" s="176"/>
      <c r="CKJ37" s="176"/>
      <c r="CKK37" s="176"/>
      <c r="CKL37" s="176"/>
      <c r="CKM37" s="176"/>
      <c r="CKN37" s="176"/>
      <c r="CKO37" s="176"/>
      <c r="CKP37" s="176"/>
      <c r="CKQ37" s="176"/>
      <c r="CKR37" s="176"/>
      <c r="CKS37" s="176"/>
      <c r="CKT37" s="176"/>
      <c r="CKU37" s="176"/>
      <c r="CKV37" s="176"/>
      <c r="CKW37" s="176"/>
      <c r="CKX37" s="176"/>
      <c r="CKY37" s="176"/>
      <c r="CKZ37" s="176"/>
      <c r="CLA37" s="176"/>
      <c r="CLB37" s="176"/>
      <c r="CLC37" s="176"/>
      <c r="CLD37" s="176"/>
      <c r="CLE37" s="176"/>
      <c r="CLF37" s="176"/>
      <c r="CLG37" s="176"/>
      <c r="CLH37" s="176"/>
      <c r="CLI37" s="176"/>
      <c r="CLJ37" s="176"/>
      <c r="CLK37" s="176"/>
      <c r="CLL37" s="176"/>
      <c r="CLM37" s="176"/>
      <c r="CLN37" s="176"/>
      <c r="CLO37" s="176"/>
      <c r="CLP37" s="176"/>
      <c r="CLQ37" s="176"/>
      <c r="CLR37" s="176"/>
      <c r="CLS37" s="176"/>
      <c r="CLT37" s="176"/>
      <c r="CLU37" s="176"/>
      <c r="CLV37" s="176"/>
      <c r="CLW37" s="176"/>
      <c r="CLX37" s="176"/>
      <c r="CLY37" s="176"/>
      <c r="CLZ37" s="176"/>
      <c r="CMA37" s="176"/>
      <c r="CMB37" s="176"/>
      <c r="CMC37" s="176"/>
      <c r="CMD37" s="176"/>
      <c r="CME37" s="176"/>
      <c r="CMF37" s="176"/>
      <c r="CMG37" s="176"/>
      <c r="CMH37" s="176"/>
      <c r="CMI37" s="176"/>
      <c r="CMJ37" s="176"/>
      <c r="CMK37" s="176"/>
      <c r="CML37" s="176"/>
      <c r="CMM37" s="176"/>
      <c r="CMN37" s="176"/>
      <c r="CMO37" s="176"/>
      <c r="CMP37" s="176"/>
      <c r="CMQ37" s="176"/>
      <c r="CMR37" s="176"/>
      <c r="CMS37" s="176"/>
      <c r="CMT37" s="176"/>
      <c r="CMU37" s="176"/>
      <c r="CMV37" s="176"/>
      <c r="CMW37" s="176"/>
      <c r="CMX37" s="176"/>
      <c r="CMY37" s="176"/>
      <c r="CMZ37" s="176"/>
      <c r="CNA37" s="176"/>
      <c r="CNB37" s="176"/>
      <c r="CNC37" s="176"/>
      <c r="CND37" s="176"/>
      <c r="CNE37" s="176"/>
      <c r="CNF37" s="176"/>
      <c r="CNG37" s="176"/>
      <c r="CNH37" s="176"/>
      <c r="CNI37" s="176"/>
      <c r="CNJ37" s="176"/>
      <c r="CNK37" s="176"/>
      <c r="CNL37" s="176"/>
      <c r="CNM37" s="176"/>
      <c r="CNN37" s="176"/>
      <c r="CNO37" s="176"/>
      <c r="CNP37" s="176"/>
      <c r="CNQ37" s="176"/>
      <c r="CNR37" s="176"/>
      <c r="CNS37" s="176"/>
      <c r="CNT37" s="176"/>
      <c r="CNU37" s="176"/>
      <c r="CNV37" s="176"/>
      <c r="CNW37" s="176"/>
      <c r="CNX37" s="176"/>
      <c r="CNY37" s="176"/>
      <c r="CNZ37" s="176"/>
      <c r="COA37" s="176"/>
      <c r="COB37" s="176"/>
      <c r="COC37" s="176"/>
      <c r="COD37" s="176"/>
      <c r="COE37" s="176"/>
      <c r="COF37" s="176"/>
      <c r="COG37" s="176"/>
      <c r="COH37" s="176"/>
      <c r="COI37" s="176"/>
      <c r="COJ37" s="176"/>
      <c r="COK37" s="176"/>
      <c r="COL37" s="176"/>
      <c r="COM37" s="176"/>
      <c r="CON37" s="176"/>
      <c r="COO37" s="176"/>
      <c r="COP37" s="176"/>
      <c r="COQ37" s="176"/>
      <c r="COR37" s="176"/>
      <c r="COS37" s="176"/>
      <c r="COT37" s="176"/>
      <c r="COU37" s="176"/>
      <c r="COV37" s="176"/>
      <c r="COW37" s="176"/>
      <c r="COX37" s="176"/>
      <c r="COY37" s="176"/>
      <c r="COZ37" s="176"/>
      <c r="CPA37" s="176"/>
      <c r="CPB37" s="176"/>
      <c r="CPC37" s="176"/>
      <c r="CPD37" s="176"/>
      <c r="CPE37" s="176"/>
      <c r="CPF37" s="176"/>
      <c r="CPG37" s="176"/>
      <c r="CPH37" s="176"/>
      <c r="CPI37" s="176"/>
      <c r="CPJ37" s="176"/>
      <c r="CPK37" s="176"/>
      <c r="CPL37" s="176"/>
      <c r="CPM37" s="176"/>
      <c r="CPN37" s="176"/>
      <c r="CPO37" s="176"/>
      <c r="CPP37" s="176"/>
      <c r="CPQ37" s="176"/>
      <c r="CPR37" s="176"/>
      <c r="CPS37" s="176"/>
      <c r="CPT37" s="176"/>
      <c r="CPU37" s="176"/>
      <c r="CPV37" s="176"/>
      <c r="CPW37" s="176"/>
      <c r="CPX37" s="176"/>
      <c r="CPY37" s="176"/>
      <c r="CPZ37" s="176"/>
      <c r="CQA37" s="176"/>
      <c r="CQB37" s="176"/>
      <c r="CQC37" s="176"/>
      <c r="CQD37" s="176"/>
      <c r="CQE37" s="176"/>
      <c r="CQF37" s="176"/>
      <c r="CQG37" s="176"/>
      <c r="CQH37" s="176"/>
      <c r="CQI37" s="176"/>
      <c r="CQJ37" s="176"/>
      <c r="CQK37" s="176"/>
      <c r="CQL37" s="176"/>
      <c r="CQM37" s="176"/>
      <c r="CQN37" s="176"/>
      <c r="CQO37" s="176"/>
      <c r="CQP37" s="176"/>
      <c r="CQQ37" s="176"/>
      <c r="CQR37" s="176"/>
      <c r="CQS37" s="176"/>
      <c r="CQT37" s="176"/>
      <c r="CQU37" s="176"/>
      <c r="CQV37" s="176"/>
      <c r="CQW37" s="176"/>
      <c r="CQX37" s="176"/>
      <c r="CQY37" s="176"/>
      <c r="CQZ37" s="176"/>
      <c r="CRA37" s="176"/>
      <c r="CRB37" s="176"/>
      <c r="CRC37" s="176"/>
      <c r="CRD37" s="176"/>
      <c r="CRE37" s="176"/>
      <c r="CRF37" s="176"/>
      <c r="CRG37" s="176"/>
      <c r="CRH37" s="176"/>
      <c r="CRI37" s="176"/>
      <c r="CRJ37" s="176"/>
      <c r="CRK37" s="176"/>
      <c r="CRL37" s="176"/>
      <c r="CRM37" s="176"/>
      <c r="CRN37" s="176"/>
      <c r="CRO37" s="176"/>
      <c r="CRP37" s="176"/>
      <c r="CRQ37" s="176"/>
      <c r="CRR37" s="176"/>
      <c r="CRS37" s="176"/>
      <c r="CRT37" s="176"/>
      <c r="CRU37" s="176"/>
      <c r="CRV37" s="176"/>
      <c r="CRW37" s="176"/>
      <c r="CRX37" s="176"/>
      <c r="CRY37" s="176"/>
      <c r="CRZ37" s="176"/>
      <c r="CSA37" s="176"/>
      <c r="CSB37" s="176"/>
      <c r="CSC37" s="176"/>
      <c r="CSD37" s="176"/>
      <c r="CSE37" s="176"/>
      <c r="CSF37" s="176"/>
      <c r="CSG37" s="176"/>
      <c r="CSH37" s="176"/>
      <c r="CSI37" s="176"/>
      <c r="CSJ37" s="176"/>
      <c r="CSK37" s="176"/>
      <c r="CSL37" s="176"/>
      <c r="CSM37" s="176"/>
      <c r="CSN37" s="176"/>
      <c r="CSO37" s="176"/>
      <c r="CSP37" s="176"/>
      <c r="CSQ37" s="176"/>
      <c r="CSR37" s="176"/>
      <c r="CSS37" s="176"/>
      <c r="CST37" s="176"/>
      <c r="CSU37" s="176"/>
      <c r="CSV37" s="176"/>
      <c r="CSW37" s="176"/>
      <c r="CSX37" s="176"/>
      <c r="CSY37" s="176"/>
      <c r="CSZ37" s="176"/>
      <c r="CTA37" s="176"/>
      <c r="CTB37" s="176"/>
      <c r="CTC37" s="176"/>
      <c r="CTD37" s="176"/>
      <c r="CTE37" s="176"/>
      <c r="CTF37" s="176"/>
      <c r="CTG37" s="176"/>
      <c r="CTH37" s="176"/>
      <c r="CTI37" s="176"/>
      <c r="CTJ37" s="176"/>
      <c r="CTK37" s="176"/>
      <c r="CTL37" s="176"/>
      <c r="CTM37" s="176"/>
      <c r="CTN37" s="176"/>
      <c r="CTO37" s="176"/>
      <c r="CTP37" s="176"/>
      <c r="CTQ37" s="176"/>
      <c r="CTR37" s="176"/>
      <c r="CTS37" s="176"/>
      <c r="CTT37" s="176"/>
      <c r="CTU37" s="176"/>
      <c r="CTV37" s="176"/>
      <c r="CTW37" s="176"/>
      <c r="CTX37" s="176"/>
      <c r="CTY37" s="176"/>
      <c r="CTZ37" s="176"/>
      <c r="CUA37" s="176"/>
      <c r="CUB37" s="176"/>
      <c r="CUC37" s="176"/>
      <c r="CUD37" s="176"/>
      <c r="CUE37" s="176"/>
      <c r="CUF37" s="176"/>
      <c r="CUG37" s="176"/>
      <c r="CUH37" s="176"/>
      <c r="CUI37" s="176"/>
      <c r="CUJ37" s="176"/>
      <c r="CUK37" s="176"/>
      <c r="CUL37" s="176"/>
      <c r="CUM37" s="176"/>
      <c r="CUN37" s="176"/>
      <c r="CUO37" s="176"/>
      <c r="CUP37" s="176"/>
      <c r="CUQ37" s="176"/>
      <c r="CUR37" s="176"/>
      <c r="CUS37" s="176"/>
      <c r="CUT37" s="176"/>
      <c r="CUU37" s="176"/>
      <c r="CUV37" s="176"/>
      <c r="CUW37" s="176"/>
      <c r="CUX37" s="176"/>
      <c r="CUY37" s="176"/>
      <c r="CUZ37" s="176"/>
      <c r="CVA37" s="176"/>
      <c r="CVB37" s="176"/>
      <c r="CVC37" s="176"/>
      <c r="CVD37" s="176"/>
      <c r="CVE37" s="176"/>
      <c r="CVF37" s="176"/>
      <c r="CVG37" s="176"/>
      <c r="CVH37" s="176"/>
      <c r="CVI37" s="176"/>
      <c r="CVJ37" s="176"/>
      <c r="CVK37" s="176"/>
      <c r="CVL37" s="176"/>
      <c r="CVM37" s="176"/>
      <c r="CVN37" s="176"/>
      <c r="CVO37" s="176"/>
      <c r="CVP37" s="176"/>
      <c r="CVQ37" s="176"/>
      <c r="CVR37" s="176"/>
      <c r="CVS37" s="176"/>
      <c r="CVT37" s="176"/>
      <c r="CVU37" s="176"/>
      <c r="CVV37" s="176"/>
      <c r="CVW37" s="176"/>
      <c r="CVX37" s="176"/>
      <c r="CVY37" s="176"/>
      <c r="CVZ37" s="176"/>
      <c r="CWA37" s="176"/>
      <c r="CWB37" s="176"/>
      <c r="CWC37" s="176"/>
      <c r="CWD37" s="176"/>
      <c r="CWE37" s="176"/>
      <c r="CWF37" s="176"/>
      <c r="CWG37" s="176"/>
      <c r="CWH37" s="176"/>
      <c r="CWI37" s="176"/>
      <c r="CWJ37" s="176"/>
      <c r="CWK37" s="176"/>
      <c r="CWL37" s="176"/>
      <c r="CWM37" s="176"/>
      <c r="CWN37" s="176"/>
      <c r="CWO37" s="176"/>
      <c r="CWP37" s="176"/>
      <c r="CWQ37" s="176"/>
      <c r="CWR37" s="176"/>
      <c r="CWS37" s="176"/>
      <c r="CWT37" s="176"/>
      <c r="CWU37" s="176"/>
      <c r="CWV37" s="176"/>
      <c r="CWW37" s="176"/>
      <c r="CWX37" s="176"/>
      <c r="CWY37" s="176"/>
      <c r="CWZ37" s="176"/>
      <c r="CXA37" s="176"/>
      <c r="CXB37" s="176"/>
      <c r="CXC37" s="176"/>
      <c r="CXD37" s="176"/>
      <c r="CXE37" s="176"/>
      <c r="CXF37" s="176"/>
      <c r="CXG37" s="176"/>
      <c r="CXH37" s="176"/>
      <c r="CXI37" s="176"/>
      <c r="CXJ37" s="176"/>
      <c r="CXK37" s="176"/>
      <c r="CXL37" s="176"/>
      <c r="CXM37" s="176"/>
      <c r="CXN37" s="176"/>
      <c r="CXO37" s="176"/>
      <c r="CXP37" s="176"/>
      <c r="CXQ37" s="176"/>
      <c r="CXR37" s="176"/>
      <c r="CXS37" s="176"/>
      <c r="CXT37" s="176"/>
      <c r="CXU37" s="176"/>
      <c r="CXV37" s="176"/>
      <c r="CXW37" s="176"/>
      <c r="CXX37" s="176"/>
      <c r="CXY37" s="176"/>
      <c r="CXZ37" s="176"/>
      <c r="CYA37" s="176"/>
      <c r="CYB37" s="176"/>
      <c r="CYC37" s="176"/>
      <c r="CYD37" s="176"/>
      <c r="CYE37" s="176"/>
      <c r="CYF37" s="176"/>
      <c r="CYG37" s="176"/>
      <c r="CYH37" s="176"/>
      <c r="CYI37" s="176"/>
      <c r="CYJ37" s="176"/>
      <c r="CYK37" s="176"/>
      <c r="CYL37" s="176"/>
      <c r="CYM37" s="176"/>
      <c r="CYN37" s="176"/>
      <c r="CYO37" s="176"/>
      <c r="CYP37" s="176"/>
      <c r="CYQ37" s="176"/>
      <c r="CYR37" s="176"/>
      <c r="CYS37" s="176"/>
      <c r="CYT37" s="176"/>
      <c r="CYU37" s="176"/>
      <c r="CYV37" s="176"/>
      <c r="CYW37" s="176"/>
      <c r="CYX37" s="176"/>
      <c r="CYY37" s="176"/>
      <c r="CYZ37" s="176"/>
      <c r="CZA37" s="176"/>
      <c r="CZB37" s="176"/>
      <c r="CZC37" s="176"/>
      <c r="CZD37" s="176"/>
      <c r="CZE37" s="176"/>
      <c r="CZF37" s="176"/>
      <c r="CZG37" s="176"/>
      <c r="CZH37" s="176"/>
      <c r="CZI37" s="176"/>
      <c r="CZJ37" s="176"/>
      <c r="CZK37" s="176"/>
      <c r="CZL37" s="176"/>
      <c r="CZM37" s="176"/>
      <c r="CZN37" s="176"/>
      <c r="CZO37" s="176"/>
      <c r="CZP37" s="176"/>
      <c r="CZQ37" s="176"/>
      <c r="CZR37" s="176"/>
      <c r="CZS37" s="176"/>
      <c r="CZT37" s="176"/>
      <c r="CZU37" s="176"/>
      <c r="CZV37" s="176"/>
      <c r="CZW37" s="176"/>
      <c r="CZX37" s="176"/>
      <c r="CZY37" s="176"/>
      <c r="CZZ37" s="176"/>
      <c r="DAA37" s="176"/>
      <c r="DAB37" s="176"/>
      <c r="DAC37" s="176"/>
      <c r="DAD37" s="176"/>
      <c r="DAE37" s="176"/>
      <c r="DAF37" s="176"/>
      <c r="DAG37" s="176"/>
      <c r="DAH37" s="176"/>
      <c r="DAI37" s="176"/>
      <c r="DAJ37" s="176"/>
      <c r="DAK37" s="176"/>
      <c r="DAL37" s="176"/>
      <c r="DAM37" s="176"/>
      <c r="DAN37" s="176"/>
      <c r="DAO37" s="176"/>
      <c r="DAP37" s="176"/>
      <c r="DAQ37" s="176"/>
      <c r="DAR37" s="176"/>
      <c r="DAS37" s="176"/>
      <c r="DAT37" s="176"/>
      <c r="DAU37" s="176"/>
      <c r="DAV37" s="176"/>
      <c r="DAW37" s="176"/>
      <c r="DAX37" s="176"/>
      <c r="DAY37" s="176"/>
      <c r="DAZ37" s="176"/>
      <c r="DBA37" s="176"/>
      <c r="DBB37" s="176"/>
      <c r="DBC37" s="176"/>
      <c r="DBD37" s="176"/>
      <c r="DBE37" s="176"/>
      <c r="DBF37" s="176"/>
      <c r="DBG37" s="176"/>
      <c r="DBH37" s="176"/>
      <c r="DBI37" s="176"/>
      <c r="DBJ37" s="176"/>
      <c r="DBK37" s="176"/>
      <c r="DBL37" s="176"/>
      <c r="DBM37" s="176"/>
      <c r="DBN37" s="176"/>
      <c r="DBO37" s="176"/>
      <c r="DBP37" s="176"/>
      <c r="DBQ37" s="176"/>
      <c r="DBR37" s="176"/>
      <c r="DBS37" s="176"/>
      <c r="DBT37" s="176"/>
      <c r="DBU37" s="176"/>
      <c r="DBV37" s="176"/>
      <c r="DBW37" s="176"/>
      <c r="DBX37" s="176"/>
      <c r="DBY37" s="176"/>
      <c r="DBZ37" s="176"/>
      <c r="DCA37" s="176"/>
      <c r="DCB37" s="176"/>
      <c r="DCC37" s="176"/>
      <c r="DCD37" s="176"/>
      <c r="DCE37" s="176"/>
      <c r="DCF37" s="176"/>
      <c r="DCG37" s="176"/>
      <c r="DCH37" s="176"/>
      <c r="DCI37" s="176"/>
      <c r="DCJ37" s="176"/>
      <c r="DCK37" s="176"/>
      <c r="DCL37" s="176"/>
      <c r="DCM37" s="176"/>
      <c r="DCN37" s="176"/>
      <c r="DCO37" s="176"/>
      <c r="DCP37" s="176"/>
      <c r="DCQ37" s="176"/>
      <c r="DCR37" s="176"/>
      <c r="DCS37" s="176"/>
      <c r="DCT37" s="176"/>
      <c r="DCU37" s="176"/>
      <c r="DCV37" s="176"/>
      <c r="DCW37" s="176"/>
      <c r="DCX37" s="176"/>
      <c r="DCY37" s="176"/>
      <c r="DCZ37" s="176"/>
      <c r="DDA37" s="176"/>
      <c r="DDB37" s="176"/>
      <c r="DDC37" s="176"/>
      <c r="DDD37" s="176"/>
      <c r="DDE37" s="176"/>
      <c r="DDF37" s="176"/>
      <c r="DDG37" s="176"/>
      <c r="DDH37" s="176"/>
      <c r="DDI37" s="176"/>
      <c r="DDJ37" s="176"/>
      <c r="DDK37" s="176"/>
      <c r="DDL37" s="176"/>
      <c r="DDM37" s="176"/>
      <c r="DDN37" s="176"/>
      <c r="DDO37" s="176"/>
      <c r="DDP37" s="176"/>
      <c r="DDQ37" s="176"/>
      <c r="DDR37" s="176"/>
      <c r="DDS37" s="176"/>
      <c r="DDT37" s="176"/>
      <c r="DDU37" s="176"/>
      <c r="DDV37" s="176"/>
      <c r="DDW37" s="176"/>
      <c r="DDX37" s="176"/>
      <c r="DDY37" s="176"/>
      <c r="DDZ37" s="176"/>
      <c r="DEA37" s="176"/>
      <c r="DEB37" s="176"/>
      <c r="DEC37" s="176"/>
      <c r="DED37" s="176"/>
      <c r="DEE37" s="176"/>
      <c r="DEF37" s="176"/>
      <c r="DEG37" s="176"/>
      <c r="DEH37" s="176"/>
      <c r="DEI37" s="176"/>
      <c r="DEJ37" s="176"/>
      <c r="DEK37" s="176"/>
      <c r="DEL37" s="176"/>
      <c r="DEM37" s="176"/>
      <c r="DEN37" s="176"/>
      <c r="DEO37" s="176"/>
      <c r="DEP37" s="176"/>
      <c r="DEQ37" s="176"/>
      <c r="DER37" s="176"/>
      <c r="DES37" s="176"/>
      <c r="DET37" s="176"/>
      <c r="DEU37" s="176"/>
      <c r="DEV37" s="176"/>
      <c r="DEW37" s="176"/>
      <c r="DEX37" s="176"/>
      <c r="DEY37" s="176"/>
      <c r="DEZ37" s="176"/>
      <c r="DFA37" s="176"/>
      <c r="DFB37" s="176"/>
      <c r="DFC37" s="176"/>
      <c r="DFD37" s="176"/>
      <c r="DFE37" s="176"/>
      <c r="DFF37" s="176"/>
      <c r="DFG37" s="176"/>
      <c r="DFH37" s="176"/>
      <c r="DFI37" s="176"/>
      <c r="DFJ37" s="176"/>
      <c r="DFK37" s="176"/>
      <c r="DFL37" s="176"/>
      <c r="DFM37" s="176"/>
      <c r="DFN37" s="176"/>
      <c r="DFO37" s="176"/>
      <c r="DFP37" s="176"/>
      <c r="DFQ37" s="176"/>
      <c r="DFR37" s="176"/>
      <c r="DFS37" s="176"/>
      <c r="DFT37" s="176"/>
      <c r="DFU37" s="176"/>
      <c r="DFV37" s="176"/>
      <c r="DFW37" s="176"/>
      <c r="DFX37" s="176"/>
      <c r="DFY37" s="176"/>
      <c r="DFZ37" s="176"/>
      <c r="DGA37" s="176"/>
      <c r="DGB37" s="176"/>
      <c r="DGC37" s="176"/>
      <c r="DGD37" s="176"/>
      <c r="DGE37" s="176"/>
      <c r="DGF37" s="176"/>
      <c r="DGG37" s="176"/>
      <c r="DGH37" s="176"/>
      <c r="DGI37" s="176"/>
      <c r="DGJ37" s="176"/>
      <c r="DGK37" s="176"/>
      <c r="DGL37" s="176"/>
      <c r="DGM37" s="176"/>
      <c r="DGN37" s="176"/>
      <c r="DGO37" s="176"/>
      <c r="DGP37" s="176"/>
      <c r="DGQ37" s="176"/>
      <c r="DGR37" s="176"/>
      <c r="DGS37" s="176"/>
      <c r="DGT37" s="176"/>
      <c r="DGU37" s="176"/>
      <c r="DGV37" s="176"/>
      <c r="DGW37" s="176"/>
      <c r="DGX37" s="176"/>
      <c r="DGY37" s="176"/>
      <c r="DGZ37" s="176"/>
      <c r="DHA37" s="176"/>
      <c r="DHB37" s="176"/>
      <c r="DHC37" s="176"/>
      <c r="DHD37" s="176"/>
      <c r="DHE37" s="176"/>
      <c r="DHF37" s="176"/>
      <c r="DHG37" s="176"/>
      <c r="DHH37" s="176"/>
      <c r="DHI37" s="176"/>
      <c r="DHJ37" s="176"/>
      <c r="DHK37" s="176"/>
      <c r="DHL37" s="176"/>
      <c r="DHM37" s="176"/>
      <c r="DHN37" s="176"/>
      <c r="DHO37" s="176"/>
      <c r="DHP37" s="176"/>
      <c r="DHQ37" s="176"/>
      <c r="DHR37" s="176"/>
      <c r="DHS37" s="176"/>
      <c r="DHT37" s="176"/>
      <c r="DHU37" s="176"/>
      <c r="DHV37" s="176"/>
      <c r="DHW37" s="176"/>
      <c r="DHX37" s="176"/>
      <c r="DHY37" s="176"/>
      <c r="DHZ37" s="176"/>
      <c r="DIA37" s="176"/>
      <c r="DIB37" s="176"/>
      <c r="DIC37" s="176"/>
      <c r="DID37" s="176"/>
      <c r="DIE37" s="176"/>
      <c r="DIF37" s="176"/>
      <c r="DIG37" s="176"/>
      <c r="DIH37" s="176"/>
      <c r="DII37" s="176"/>
      <c r="DIJ37" s="176"/>
      <c r="DIK37" s="176"/>
      <c r="DIL37" s="176"/>
      <c r="DIM37" s="176"/>
      <c r="DIN37" s="176"/>
      <c r="DIO37" s="176"/>
      <c r="DIP37" s="176"/>
      <c r="DIQ37" s="176"/>
      <c r="DIR37" s="176"/>
      <c r="DIS37" s="176"/>
      <c r="DIT37" s="176"/>
      <c r="DIU37" s="176"/>
      <c r="DIV37" s="176"/>
      <c r="DIW37" s="176"/>
      <c r="DIX37" s="176"/>
      <c r="DIY37" s="176"/>
      <c r="DIZ37" s="176"/>
      <c r="DJA37" s="176"/>
      <c r="DJB37" s="176"/>
      <c r="DJC37" s="176"/>
      <c r="DJD37" s="176"/>
      <c r="DJE37" s="176"/>
      <c r="DJF37" s="176"/>
      <c r="DJG37" s="176"/>
      <c r="DJH37" s="176"/>
      <c r="DJI37" s="176"/>
      <c r="DJJ37" s="176"/>
      <c r="DJK37" s="176"/>
      <c r="DJL37" s="176"/>
      <c r="DJM37" s="176"/>
      <c r="DJN37" s="176"/>
      <c r="DJO37" s="176"/>
      <c r="DJP37" s="176"/>
      <c r="DJQ37" s="176"/>
      <c r="DJR37" s="176"/>
      <c r="DJS37" s="176"/>
      <c r="DJT37" s="176"/>
      <c r="DJU37" s="176"/>
      <c r="DJV37" s="176"/>
      <c r="DJW37" s="176"/>
      <c r="DJX37" s="176"/>
      <c r="DJY37" s="176"/>
      <c r="DJZ37" s="176"/>
      <c r="DKA37" s="176"/>
      <c r="DKB37" s="176"/>
      <c r="DKC37" s="176"/>
      <c r="DKD37" s="176"/>
      <c r="DKE37" s="176"/>
      <c r="DKF37" s="176"/>
      <c r="DKG37" s="176"/>
      <c r="DKH37" s="176"/>
      <c r="DKI37" s="176"/>
      <c r="DKJ37" s="176"/>
      <c r="DKK37" s="176"/>
      <c r="DKL37" s="176"/>
      <c r="DKM37" s="176"/>
      <c r="DKN37" s="176"/>
      <c r="DKO37" s="176"/>
      <c r="DKP37" s="176"/>
      <c r="DKQ37" s="176"/>
      <c r="DKR37" s="176"/>
      <c r="DKS37" s="176"/>
      <c r="DKT37" s="176"/>
      <c r="DKU37" s="176"/>
      <c r="DKV37" s="176"/>
      <c r="DKW37" s="176"/>
      <c r="DKX37" s="176"/>
      <c r="DKY37" s="176"/>
      <c r="DKZ37" s="176"/>
      <c r="DLA37" s="176"/>
      <c r="DLB37" s="176"/>
      <c r="DLC37" s="176"/>
      <c r="DLD37" s="176"/>
      <c r="DLE37" s="176"/>
      <c r="DLF37" s="176"/>
      <c r="DLG37" s="176"/>
      <c r="DLH37" s="176"/>
      <c r="DLI37" s="176"/>
      <c r="DLJ37" s="176"/>
      <c r="DLK37" s="176"/>
      <c r="DLL37" s="176"/>
      <c r="DLM37" s="176"/>
      <c r="DLN37" s="176"/>
      <c r="DLO37" s="176"/>
      <c r="DLP37" s="176"/>
      <c r="DLQ37" s="176"/>
      <c r="DLR37" s="176"/>
      <c r="DLS37" s="176"/>
      <c r="DLT37" s="176"/>
      <c r="DLU37" s="176"/>
      <c r="DLV37" s="176"/>
      <c r="DLW37" s="176"/>
      <c r="DLX37" s="176"/>
      <c r="DLY37" s="176"/>
      <c r="DLZ37" s="176"/>
      <c r="DMA37" s="176"/>
      <c r="DMB37" s="176"/>
      <c r="DMC37" s="176"/>
      <c r="DMD37" s="176"/>
      <c r="DME37" s="176"/>
      <c r="DMF37" s="176"/>
      <c r="DMG37" s="176"/>
      <c r="DMH37" s="176"/>
      <c r="DMI37" s="176"/>
      <c r="DMJ37" s="176"/>
      <c r="DMK37" s="176"/>
      <c r="DML37" s="176"/>
      <c r="DMM37" s="176"/>
      <c r="DMN37" s="176"/>
      <c r="DMO37" s="176"/>
      <c r="DMP37" s="176"/>
      <c r="DMQ37" s="176"/>
      <c r="DMR37" s="176"/>
      <c r="DMS37" s="176"/>
      <c r="DMT37" s="176"/>
      <c r="DMU37" s="176"/>
      <c r="DMV37" s="176"/>
      <c r="DMW37" s="176"/>
      <c r="DMX37" s="176"/>
      <c r="DMY37" s="176"/>
      <c r="DMZ37" s="176"/>
      <c r="DNA37" s="176"/>
      <c r="DNB37" s="176"/>
      <c r="DNC37" s="176"/>
      <c r="DND37" s="176"/>
      <c r="DNE37" s="176"/>
      <c r="DNF37" s="176"/>
      <c r="DNG37" s="176"/>
      <c r="DNH37" s="176"/>
      <c r="DNI37" s="176"/>
      <c r="DNJ37" s="176"/>
      <c r="DNK37" s="176"/>
      <c r="DNL37" s="176"/>
      <c r="DNM37" s="176"/>
      <c r="DNN37" s="176"/>
      <c r="DNO37" s="176"/>
      <c r="DNP37" s="176"/>
      <c r="DNQ37" s="176"/>
      <c r="DNR37" s="176"/>
      <c r="DNS37" s="176"/>
      <c r="DNT37" s="176"/>
      <c r="DNU37" s="176"/>
      <c r="DNV37" s="176"/>
      <c r="DNW37" s="176"/>
      <c r="DNX37" s="176"/>
      <c r="DNY37" s="176"/>
      <c r="DNZ37" s="176"/>
      <c r="DOA37" s="176"/>
      <c r="DOB37" s="176"/>
      <c r="DOC37" s="176"/>
      <c r="DOD37" s="176"/>
      <c r="DOE37" s="176"/>
      <c r="DOF37" s="176"/>
      <c r="DOG37" s="176"/>
      <c r="DOH37" s="176"/>
      <c r="DOI37" s="176"/>
      <c r="DOJ37" s="176"/>
      <c r="DOK37" s="176"/>
      <c r="DOL37" s="176"/>
      <c r="DOM37" s="176"/>
      <c r="DON37" s="176"/>
      <c r="DOO37" s="176"/>
      <c r="DOP37" s="176"/>
      <c r="DOQ37" s="176"/>
      <c r="DOR37" s="176"/>
      <c r="DOS37" s="176"/>
      <c r="DOT37" s="176"/>
      <c r="DOU37" s="176"/>
      <c r="DOV37" s="176"/>
      <c r="DOW37" s="176"/>
      <c r="DOX37" s="176"/>
      <c r="DOY37" s="176"/>
      <c r="DOZ37" s="176"/>
      <c r="DPA37" s="176"/>
      <c r="DPB37" s="176"/>
      <c r="DPC37" s="176"/>
      <c r="DPD37" s="176"/>
      <c r="DPE37" s="176"/>
      <c r="DPF37" s="176"/>
      <c r="DPG37" s="176"/>
      <c r="DPH37" s="176"/>
      <c r="DPI37" s="176"/>
      <c r="DPJ37" s="176"/>
      <c r="DPK37" s="176"/>
      <c r="DPL37" s="176"/>
      <c r="DPM37" s="176"/>
      <c r="DPN37" s="176"/>
      <c r="DPO37" s="176"/>
      <c r="DPP37" s="176"/>
      <c r="DPQ37" s="176"/>
      <c r="DPR37" s="176"/>
      <c r="DPS37" s="176"/>
      <c r="DPT37" s="176"/>
      <c r="DPU37" s="176"/>
      <c r="DPV37" s="176"/>
      <c r="DPW37" s="176"/>
      <c r="DPX37" s="176"/>
      <c r="DPY37" s="176"/>
      <c r="DPZ37" s="176"/>
      <c r="DQA37" s="176"/>
      <c r="DQB37" s="176"/>
      <c r="DQC37" s="176"/>
      <c r="DQD37" s="176"/>
      <c r="DQE37" s="176"/>
      <c r="DQF37" s="176"/>
      <c r="DQG37" s="176"/>
      <c r="DQH37" s="176"/>
      <c r="DQI37" s="176"/>
      <c r="DQJ37" s="176"/>
      <c r="DQK37" s="176"/>
      <c r="DQL37" s="176"/>
      <c r="DQM37" s="176"/>
      <c r="DQN37" s="176"/>
      <c r="DQO37" s="176"/>
      <c r="DQP37" s="176"/>
      <c r="DQQ37" s="176"/>
      <c r="DQR37" s="176"/>
      <c r="DQS37" s="176"/>
      <c r="DQT37" s="176"/>
      <c r="DQU37" s="176"/>
      <c r="DQV37" s="176"/>
      <c r="DQW37" s="176"/>
      <c r="DQX37" s="176"/>
      <c r="DQY37" s="176"/>
      <c r="DQZ37" s="176"/>
      <c r="DRA37" s="176"/>
      <c r="DRB37" s="176"/>
      <c r="DRC37" s="176"/>
      <c r="DRD37" s="176"/>
      <c r="DRE37" s="176"/>
      <c r="DRF37" s="176"/>
      <c r="DRG37" s="176"/>
      <c r="DRH37" s="176"/>
      <c r="DRI37" s="176"/>
      <c r="DRJ37" s="176"/>
      <c r="DRK37" s="176"/>
      <c r="DRL37" s="176"/>
      <c r="DRM37" s="176"/>
      <c r="DRN37" s="176"/>
      <c r="DRO37" s="176"/>
      <c r="DRP37" s="176"/>
      <c r="DRQ37" s="176"/>
      <c r="DRR37" s="176"/>
      <c r="DRS37" s="176"/>
      <c r="DRT37" s="176"/>
      <c r="DRU37" s="176"/>
      <c r="DRV37" s="176"/>
      <c r="DRW37" s="176"/>
      <c r="DRX37" s="176"/>
      <c r="DRY37" s="176"/>
      <c r="DRZ37" s="176"/>
      <c r="DSA37" s="176"/>
      <c r="DSB37" s="176"/>
      <c r="DSC37" s="176"/>
      <c r="DSD37" s="176"/>
      <c r="DSE37" s="176"/>
      <c r="DSF37" s="176"/>
      <c r="DSG37" s="176"/>
      <c r="DSH37" s="176"/>
      <c r="DSI37" s="176"/>
      <c r="DSJ37" s="176"/>
      <c r="DSK37" s="176"/>
      <c r="DSL37" s="176"/>
      <c r="DSM37" s="176"/>
      <c r="DSN37" s="176"/>
      <c r="DSO37" s="176"/>
      <c r="DSP37" s="176"/>
      <c r="DSQ37" s="176"/>
      <c r="DSR37" s="176"/>
      <c r="DSS37" s="176"/>
      <c r="DST37" s="176"/>
      <c r="DSU37" s="176"/>
      <c r="DSV37" s="176"/>
      <c r="DSW37" s="176"/>
      <c r="DSX37" s="176"/>
      <c r="DSY37" s="176"/>
      <c r="DSZ37" s="176"/>
      <c r="DTA37" s="176"/>
      <c r="DTB37" s="176"/>
      <c r="DTC37" s="176"/>
      <c r="DTD37" s="176"/>
      <c r="DTE37" s="176"/>
      <c r="DTF37" s="176"/>
      <c r="DTG37" s="176"/>
      <c r="DTH37" s="176"/>
      <c r="DTI37" s="176"/>
      <c r="DTJ37" s="176"/>
      <c r="DTK37" s="176"/>
      <c r="DTL37" s="176"/>
      <c r="DTM37" s="176"/>
      <c r="DTN37" s="176"/>
      <c r="DTO37" s="176"/>
      <c r="DTP37" s="176"/>
      <c r="DTQ37" s="176"/>
      <c r="DTR37" s="176"/>
      <c r="DTS37" s="176"/>
      <c r="DTT37" s="176"/>
      <c r="DTU37" s="176"/>
      <c r="DTV37" s="176"/>
      <c r="DTW37" s="176"/>
      <c r="DTX37" s="176"/>
      <c r="DTY37" s="176"/>
      <c r="DTZ37" s="176"/>
      <c r="DUA37" s="176"/>
      <c r="DUB37" s="176"/>
      <c r="DUC37" s="176"/>
      <c r="DUD37" s="176"/>
      <c r="DUE37" s="176"/>
      <c r="DUF37" s="176"/>
      <c r="DUG37" s="176"/>
      <c r="DUH37" s="176"/>
      <c r="DUI37" s="176"/>
      <c r="DUJ37" s="176"/>
      <c r="DUK37" s="176"/>
      <c r="DUL37" s="176"/>
      <c r="DUM37" s="176"/>
      <c r="DUN37" s="176"/>
      <c r="DUO37" s="176"/>
      <c r="DUP37" s="176"/>
      <c r="DUQ37" s="176"/>
      <c r="DUR37" s="176"/>
      <c r="DUS37" s="176"/>
      <c r="DUT37" s="176"/>
      <c r="DUU37" s="176"/>
      <c r="DUV37" s="176"/>
      <c r="DUW37" s="176"/>
      <c r="DUX37" s="176"/>
      <c r="DUY37" s="176"/>
      <c r="DUZ37" s="176"/>
      <c r="DVA37" s="176"/>
      <c r="DVB37" s="176"/>
      <c r="DVC37" s="176"/>
      <c r="DVD37" s="176"/>
      <c r="DVE37" s="176"/>
      <c r="DVF37" s="176"/>
      <c r="DVG37" s="176"/>
      <c r="DVH37" s="176"/>
      <c r="DVI37" s="176"/>
      <c r="DVJ37" s="176"/>
      <c r="DVK37" s="176"/>
      <c r="DVL37" s="176"/>
      <c r="DVM37" s="176"/>
      <c r="DVN37" s="176"/>
      <c r="DVO37" s="176"/>
      <c r="DVP37" s="176"/>
      <c r="DVQ37" s="176"/>
      <c r="DVR37" s="176"/>
      <c r="DVS37" s="176"/>
      <c r="DVT37" s="176"/>
      <c r="DVU37" s="176"/>
      <c r="DVV37" s="176"/>
      <c r="DVW37" s="176"/>
      <c r="DVX37" s="176"/>
      <c r="DVY37" s="176"/>
      <c r="DVZ37" s="176"/>
      <c r="DWA37" s="176"/>
      <c r="DWB37" s="176"/>
      <c r="DWC37" s="176"/>
      <c r="DWD37" s="176"/>
      <c r="DWE37" s="176"/>
      <c r="DWF37" s="176"/>
      <c r="DWG37" s="176"/>
      <c r="DWH37" s="176"/>
      <c r="DWI37" s="176"/>
      <c r="DWJ37" s="176"/>
      <c r="DWK37" s="176"/>
      <c r="DWL37" s="176"/>
      <c r="DWM37" s="176"/>
      <c r="DWN37" s="176"/>
      <c r="DWO37" s="176"/>
      <c r="DWP37" s="176"/>
      <c r="DWQ37" s="176"/>
      <c r="DWR37" s="176"/>
      <c r="DWS37" s="176"/>
      <c r="DWT37" s="176"/>
      <c r="DWU37" s="176"/>
      <c r="DWV37" s="176"/>
      <c r="DWW37" s="176"/>
      <c r="DWX37" s="176"/>
      <c r="DWY37" s="176"/>
      <c r="DWZ37" s="176"/>
      <c r="DXA37" s="176"/>
      <c r="DXB37" s="176"/>
      <c r="DXC37" s="176"/>
      <c r="DXD37" s="176"/>
      <c r="DXE37" s="176"/>
      <c r="DXF37" s="176"/>
      <c r="DXG37" s="176"/>
      <c r="DXH37" s="176"/>
      <c r="DXI37" s="176"/>
      <c r="DXJ37" s="176"/>
      <c r="DXK37" s="176"/>
      <c r="DXL37" s="176"/>
      <c r="DXM37" s="176"/>
      <c r="DXN37" s="176"/>
      <c r="DXO37" s="176"/>
      <c r="DXP37" s="176"/>
      <c r="DXQ37" s="176"/>
      <c r="DXR37" s="176"/>
      <c r="DXS37" s="176"/>
      <c r="DXT37" s="176"/>
      <c r="DXU37" s="176"/>
      <c r="DXV37" s="176"/>
      <c r="DXW37" s="176"/>
      <c r="DXX37" s="176"/>
      <c r="DXY37" s="176"/>
      <c r="DXZ37" s="176"/>
      <c r="DYA37" s="176"/>
      <c r="DYB37" s="176"/>
      <c r="DYC37" s="176"/>
      <c r="DYD37" s="176"/>
      <c r="DYE37" s="176"/>
      <c r="DYF37" s="176"/>
      <c r="DYG37" s="176"/>
      <c r="DYH37" s="176"/>
      <c r="DYI37" s="176"/>
      <c r="DYJ37" s="176"/>
      <c r="DYK37" s="176"/>
      <c r="DYL37" s="176"/>
      <c r="DYM37" s="176"/>
      <c r="DYN37" s="176"/>
      <c r="DYO37" s="176"/>
      <c r="DYP37" s="176"/>
      <c r="DYQ37" s="176"/>
      <c r="DYR37" s="176"/>
      <c r="DYS37" s="176"/>
      <c r="DYT37" s="176"/>
      <c r="DYU37" s="176"/>
      <c r="DYV37" s="176"/>
      <c r="DYW37" s="176"/>
      <c r="DYX37" s="176"/>
      <c r="DYY37" s="176"/>
      <c r="DYZ37" s="176"/>
      <c r="DZA37" s="176"/>
      <c r="DZB37" s="176"/>
      <c r="DZC37" s="176"/>
      <c r="DZD37" s="176"/>
      <c r="DZE37" s="176"/>
      <c r="DZF37" s="176"/>
      <c r="DZG37" s="176"/>
      <c r="DZH37" s="176"/>
      <c r="DZI37" s="176"/>
      <c r="DZJ37" s="176"/>
      <c r="DZK37" s="176"/>
      <c r="DZL37" s="176"/>
      <c r="DZM37" s="176"/>
      <c r="DZN37" s="176"/>
      <c r="DZO37" s="176"/>
      <c r="DZP37" s="176"/>
      <c r="DZQ37" s="176"/>
      <c r="DZR37" s="176"/>
      <c r="DZS37" s="176"/>
      <c r="DZT37" s="176"/>
      <c r="DZU37" s="176"/>
      <c r="DZV37" s="176"/>
      <c r="DZW37" s="176"/>
      <c r="DZX37" s="176"/>
      <c r="DZY37" s="176"/>
      <c r="DZZ37" s="176"/>
      <c r="EAA37" s="176"/>
      <c r="EAB37" s="176"/>
      <c r="EAC37" s="176"/>
      <c r="EAD37" s="176"/>
      <c r="EAE37" s="176"/>
      <c r="EAF37" s="176"/>
      <c r="EAG37" s="176"/>
      <c r="EAH37" s="176"/>
      <c r="EAI37" s="176"/>
      <c r="EAJ37" s="176"/>
      <c r="EAK37" s="176"/>
      <c r="EAL37" s="176"/>
      <c r="EAM37" s="176"/>
      <c r="EAN37" s="176"/>
      <c r="EAO37" s="176"/>
      <c r="EAP37" s="176"/>
      <c r="EAQ37" s="176"/>
      <c r="EAR37" s="176"/>
      <c r="EAS37" s="176"/>
      <c r="EAT37" s="176"/>
      <c r="EAU37" s="176"/>
      <c r="EAV37" s="176"/>
      <c r="EAW37" s="176"/>
      <c r="EAX37" s="176"/>
      <c r="EAY37" s="176"/>
      <c r="EAZ37" s="176"/>
      <c r="EBA37" s="176"/>
      <c r="EBB37" s="176"/>
      <c r="EBC37" s="176"/>
      <c r="EBD37" s="176"/>
      <c r="EBE37" s="176"/>
      <c r="EBF37" s="176"/>
      <c r="EBG37" s="176"/>
      <c r="EBH37" s="176"/>
      <c r="EBI37" s="176"/>
      <c r="EBJ37" s="176"/>
      <c r="EBK37" s="176"/>
      <c r="EBL37" s="176"/>
      <c r="EBM37" s="176"/>
      <c r="EBN37" s="176"/>
      <c r="EBO37" s="176"/>
      <c r="EBP37" s="176"/>
      <c r="EBQ37" s="176"/>
      <c r="EBR37" s="176"/>
      <c r="EBS37" s="176"/>
      <c r="EBT37" s="176"/>
      <c r="EBU37" s="176"/>
      <c r="EBV37" s="176"/>
      <c r="EBW37" s="176"/>
      <c r="EBX37" s="176"/>
      <c r="EBY37" s="176"/>
      <c r="EBZ37" s="176"/>
      <c r="ECA37" s="176"/>
      <c r="ECB37" s="176"/>
      <c r="ECC37" s="176"/>
      <c r="ECD37" s="176"/>
      <c r="ECE37" s="176"/>
      <c r="ECF37" s="176"/>
      <c r="ECG37" s="176"/>
      <c r="ECH37" s="176"/>
      <c r="ECI37" s="176"/>
      <c r="ECJ37" s="176"/>
      <c r="ECK37" s="176"/>
      <c r="ECL37" s="176"/>
      <c r="ECM37" s="176"/>
      <c r="ECN37" s="176"/>
      <c r="ECO37" s="176"/>
      <c r="ECP37" s="176"/>
      <c r="ECQ37" s="176"/>
      <c r="ECR37" s="176"/>
      <c r="ECS37" s="176"/>
      <c r="ECT37" s="176"/>
      <c r="ECU37" s="176"/>
      <c r="ECV37" s="176"/>
      <c r="ECW37" s="176"/>
      <c r="ECX37" s="176"/>
      <c r="ECY37" s="176"/>
      <c r="ECZ37" s="176"/>
      <c r="EDA37" s="176"/>
      <c r="EDB37" s="176"/>
      <c r="EDC37" s="176"/>
      <c r="EDD37" s="176"/>
      <c r="EDE37" s="176"/>
      <c r="EDF37" s="176"/>
      <c r="EDG37" s="176"/>
      <c r="EDH37" s="176"/>
      <c r="EDI37" s="176"/>
      <c r="EDJ37" s="176"/>
      <c r="EDK37" s="176"/>
      <c r="EDL37" s="176"/>
      <c r="EDM37" s="176"/>
      <c r="EDN37" s="176"/>
      <c r="EDO37" s="176"/>
      <c r="EDP37" s="176"/>
      <c r="EDQ37" s="176"/>
      <c r="EDR37" s="176"/>
      <c r="EDS37" s="176"/>
      <c r="EDT37" s="176"/>
      <c r="EDU37" s="176"/>
      <c r="EDV37" s="176"/>
      <c r="EDW37" s="176"/>
      <c r="EDX37" s="176"/>
      <c r="EDY37" s="176"/>
      <c r="EDZ37" s="176"/>
      <c r="EEA37" s="176"/>
      <c r="EEB37" s="176"/>
      <c r="EEC37" s="176"/>
      <c r="EED37" s="176"/>
      <c r="EEE37" s="176"/>
      <c r="EEF37" s="176"/>
      <c r="EEG37" s="176"/>
      <c r="EEH37" s="176"/>
      <c r="EEI37" s="176"/>
      <c r="EEJ37" s="176"/>
      <c r="EEK37" s="176"/>
      <c r="EEL37" s="176"/>
      <c r="EEM37" s="176"/>
      <c r="EEN37" s="176"/>
      <c r="EEO37" s="176"/>
      <c r="EEP37" s="176"/>
      <c r="EEQ37" s="176"/>
      <c r="EER37" s="176"/>
      <c r="EES37" s="176"/>
      <c r="EET37" s="176"/>
      <c r="EEU37" s="176"/>
      <c r="EEV37" s="176"/>
      <c r="EEW37" s="176"/>
      <c r="EEX37" s="176"/>
      <c r="EEY37" s="176"/>
      <c r="EEZ37" s="176"/>
      <c r="EFA37" s="176"/>
      <c r="EFB37" s="176"/>
      <c r="EFC37" s="176"/>
      <c r="EFD37" s="176"/>
      <c r="EFE37" s="176"/>
      <c r="EFF37" s="176"/>
      <c r="EFG37" s="176"/>
      <c r="EFH37" s="176"/>
      <c r="EFI37" s="176"/>
      <c r="EFJ37" s="176"/>
      <c r="EFK37" s="176"/>
      <c r="EFL37" s="176"/>
      <c r="EFM37" s="176"/>
      <c r="EFN37" s="176"/>
      <c r="EFO37" s="176"/>
      <c r="EFP37" s="176"/>
      <c r="EFQ37" s="176"/>
      <c r="EFR37" s="176"/>
      <c r="EFS37" s="176"/>
      <c r="EFT37" s="176"/>
      <c r="EFU37" s="176"/>
      <c r="EFV37" s="176"/>
      <c r="EFW37" s="176"/>
      <c r="EFX37" s="176"/>
      <c r="EFY37" s="176"/>
      <c r="EFZ37" s="176"/>
      <c r="EGA37" s="176"/>
      <c r="EGB37" s="176"/>
      <c r="EGC37" s="176"/>
      <c r="EGD37" s="176"/>
      <c r="EGE37" s="176"/>
      <c r="EGF37" s="176"/>
      <c r="EGG37" s="176"/>
      <c r="EGH37" s="176"/>
      <c r="EGI37" s="176"/>
      <c r="EGJ37" s="176"/>
      <c r="EGK37" s="176"/>
      <c r="EGL37" s="176"/>
      <c r="EGM37" s="176"/>
      <c r="EGN37" s="176"/>
      <c r="EGO37" s="176"/>
      <c r="EGP37" s="176"/>
      <c r="EGQ37" s="176"/>
      <c r="EGR37" s="176"/>
      <c r="EGS37" s="176"/>
      <c r="EGT37" s="176"/>
      <c r="EGU37" s="176"/>
      <c r="EGV37" s="176"/>
      <c r="EGW37" s="176"/>
      <c r="EGX37" s="176"/>
      <c r="EGY37" s="176"/>
      <c r="EGZ37" s="176"/>
      <c r="EHA37" s="176"/>
      <c r="EHB37" s="176"/>
      <c r="EHC37" s="176"/>
      <c r="EHD37" s="176"/>
      <c r="EHE37" s="176"/>
      <c r="EHF37" s="176"/>
      <c r="EHG37" s="176"/>
      <c r="EHH37" s="176"/>
      <c r="EHI37" s="176"/>
      <c r="EHJ37" s="176"/>
      <c r="EHK37" s="176"/>
      <c r="EHL37" s="176"/>
      <c r="EHM37" s="176"/>
      <c r="EHN37" s="176"/>
      <c r="EHO37" s="176"/>
      <c r="EHP37" s="176"/>
      <c r="EHQ37" s="176"/>
      <c r="EHR37" s="176"/>
      <c r="EHS37" s="176"/>
      <c r="EHT37" s="176"/>
      <c r="EHU37" s="176"/>
      <c r="EHV37" s="176"/>
      <c r="EHW37" s="176"/>
      <c r="EHX37" s="176"/>
      <c r="EHY37" s="176"/>
      <c r="EHZ37" s="176"/>
      <c r="EIA37" s="176"/>
      <c r="EIB37" s="176"/>
      <c r="EIC37" s="176"/>
      <c r="EID37" s="176"/>
      <c r="EIE37" s="176"/>
      <c r="EIF37" s="176"/>
      <c r="EIG37" s="176"/>
      <c r="EIH37" s="176"/>
      <c r="EII37" s="176"/>
      <c r="EIJ37" s="176"/>
      <c r="EIK37" s="176"/>
      <c r="EIL37" s="176"/>
      <c r="EIM37" s="176"/>
      <c r="EIN37" s="176"/>
      <c r="EIO37" s="176"/>
      <c r="EIP37" s="176"/>
      <c r="EIQ37" s="176"/>
      <c r="EIR37" s="176"/>
      <c r="EIS37" s="176"/>
      <c r="EIT37" s="176"/>
      <c r="EIU37" s="176"/>
      <c r="EIV37" s="176"/>
      <c r="EIW37" s="176"/>
      <c r="EIX37" s="176"/>
      <c r="EIY37" s="176"/>
      <c r="EIZ37" s="176"/>
      <c r="EJA37" s="176"/>
      <c r="EJB37" s="176"/>
      <c r="EJC37" s="176"/>
      <c r="EJD37" s="176"/>
      <c r="EJE37" s="176"/>
      <c r="EJF37" s="176"/>
      <c r="EJG37" s="176"/>
      <c r="EJH37" s="176"/>
      <c r="EJI37" s="176"/>
      <c r="EJJ37" s="176"/>
      <c r="EJK37" s="176"/>
      <c r="EJL37" s="176"/>
      <c r="EJM37" s="176"/>
      <c r="EJN37" s="176"/>
      <c r="EJO37" s="176"/>
      <c r="EJP37" s="176"/>
      <c r="EJQ37" s="176"/>
      <c r="EJR37" s="176"/>
      <c r="EJS37" s="176"/>
      <c r="EJT37" s="176"/>
      <c r="EJU37" s="176"/>
      <c r="EJV37" s="176"/>
      <c r="EJW37" s="176"/>
      <c r="EJX37" s="176"/>
      <c r="EJY37" s="176"/>
      <c r="EJZ37" s="176"/>
      <c r="EKA37" s="176"/>
      <c r="EKB37" s="176"/>
      <c r="EKC37" s="176"/>
      <c r="EKD37" s="176"/>
      <c r="EKE37" s="176"/>
      <c r="EKF37" s="176"/>
      <c r="EKG37" s="176"/>
      <c r="EKH37" s="176"/>
      <c r="EKI37" s="176"/>
      <c r="EKJ37" s="176"/>
      <c r="EKK37" s="176"/>
      <c r="EKL37" s="176"/>
      <c r="EKM37" s="176"/>
      <c r="EKN37" s="176"/>
      <c r="EKO37" s="176"/>
      <c r="EKP37" s="176"/>
      <c r="EKQ37" s="176"/>
      <c r="EKR37" s="176"/>
      <c r="EKS37" s="176"/>
      <c r="EKT37" s="176"/>
      <c r="EKU37" s="176"/>
      <c r="EKV37" s="176"/>
      <c r="EKW37" s="176"/>
      <c r="EKX37" s="176"/>
      <c r="EKY37" s="176"/>
      <c r="EKZ37" s="176"/>
      <c r="ELA37" s="176"/>
      <c r="ELB37" s="176"/>
      <c r="ELC37" s="176"/>
      <c r="ELD37" s="176"/>
      <c r="ELE37" s="176"/>
      <c r="ELF37" s="176"/>
      <c r="ELG37" s="176"/>
      <c r="ELH37" s="176"/>
      <c r="ELI37" s="176"/>
      <c r="ELJ37" s="176"/>
      <c r="ELK37" s="176"/>
      <c r="ELL37" s="176"/>
      <c r="ELM37" s="176"/>
      <c r="ELN37" s="176"/>
      <c r="ELO37" s="176"/>
      <c r="ELP37" s="176"/>
      <c r="ELQ37" s="176"/>
      <c r="ELR37" s="176"/>
      <c r="ELS37" s="176"/>
      <c r="ELT37" s="176"/>
      <c r="ELU37" s="176"/>
      <c r="ELV37" s="176"/>
      <c r="ELW37" s="176"/>
      <c r="ELX37" s="176"/>
      <c r="ELY37" s="176"/>
      <c r="ELZ37" s="176"/>
      <c r="EMA37" s="176"/>
      <c r="EMB37" s="176"/>
      <c r="EMC37" s="176"/>
      <c r="EMD37" s="176"/>
      <c r="EME37" s="176"/>
      <c r="EMF37" s="176"/>
      <c r="EMG37" s="176"/>
      <c r="EMH37" s="176"/>
      <c r="EMI37" s="176"/>
      <c r="EMJ37" s="176"/>
      <c r="EMK37" s="176"/>
      <c r="EML37" s="176"/>
      <c r="EMM37" s="176"/>
      <c r="EMN37" s="176"/>
      <c r="EMO37" s="176"/>
      <c r="EMP37" s="176"/>
      <c r="EMQ37" s="176"/>
      <c r="EMR37" s="176"/>
      <c r="EMS37" s="176"/>
      <c r="EMT37" s="176"/>
      <c r="EMU37" s="176"/>
      <c r="EMV37" s="176"/>
      <c r="EMW37" s="176"/>
      <c r="EMX37" s="176"/>
      <c r="EMY37" s="176"/>
      <c r="EMZ37" s="176"/>
      <c r="ENA37" s="176"/>
      <c r="ENB37" s="176"/>
      <c r="ENC37" s="176"/>
      <c r="END37" s="176"/>
      <c r="ENE37" s="176"/>
      <c r="ENF37" s="176"/>
      <c r="ENG37" s="176"/>
      <c r="ENH37" s="176"/>
      <c r="ENI37" s="176"/>
      <c r="ENJ37" s="176"/>
      <c r="ENK37" s="176"/>
      <c r="ENL37" s="176"/>
      <c r="ENM37" s="176"/>
      <c r="ENN37" s="176"/>
      <c r="ENO37" s="176"/>
      <c r="ENP37" s="176"/>
      <c r="ENQ37" s="176"/>
      <c r="ENR37" s="176"/>
      <c r="ENS37" s="176"/>
      <c r="ENT37" s="176"/>
      <c r="ENU37" s="176"/>
      <c r="ENV37" s="176"/>
      <c r="ENW37" s="176"/>
      <c r="ENX37" s="176"/>
      <c r="ENY37" s="176"/>
      <c r="ENZ37" s="176"/>
      <c r="EOA37" s="176"/>
      <c r="EOB37" s="176"/>
      <c r="EOC37" s="176"/>
      <c r="EOD37" s="176"/>
      <c r="EOE37" s="176"/>
      <c r="EOF37" s="176"/>
      <c r="EOG37" s="176"/>
      <c r="EOH37" s="176"/>
      <c r="EOI37" s="176"/>
      <c r="EOJ37" s="176"/>
      <c r="EOK37" s="176"/>
      <c r="EOL37" s="176"/>
      <c r="EOM37" s="176"/>
      <c r="EON37" s="176"/>
      <c r="EOO37" s="176"/>
      <c r="EOP37" s="176"/>
      <c r="EOQ37" s="176"/>
      <c r="EOR37" s="176"/>
      <c r="EOS37" s="176"/>
      <c r="EOT37" s="176"/>
      <c r="EOU37" s="176"/>
      <c r="EOV37" s="176"/>
      <c r="EOW37" s="176"/>
      <c r="EOX37" s="176"/>
      <c r="EOY37" s="176"/>
      <c r="EOZ37" s="176"/>
      <c r="EPA37" s="176"/>
      <c r="EPB37" s="176"/>
      <c r="EPC37" s="176"/>
      <c r="EPD37" s="176"/>
      <c r="EPE37" s="176"/>
      <c r="EPF37" s="176"/>
      <c r="EPG37" s="176"/>
      <c r="EPH37" s="176"/>
      <c r="EPI37" s="176"/>
      <c r="EPJ37" s="176"/>
      <c r="EPK37" s="176"/>
      <c r="EPL37" s="176"/>
      <c r="EPM37" s="176"/>
      <c r="EPN37" s="176"/>
      <c r="EPO37" s="176"/>
      <c r="EPP37" s="176"/>
      <c r="EPQ37" s="176"/>
      <c r="EPR37" s="176"/>
      <c r="EPS37" s="176"/>
      <c r="EPT37" s="176"/>
      <c r="EPU37" s="176"/>
      <c r="EPV37" s="176"/>
      <c r="EPW37" s="176"/>
      <c r="EPX37" s="176"/>
      <c r="EPY37" s="176"/>
      <c r="EPZ37" s="176"/>
      <c r="EQA37" s="176"/>
      <c r="EQB37" s="176"/>
      <c r="EQC37" s="176"/>
      <c r="EQD37" s="176"/>
      <c r="EQE37" s="176"/>
      <c r="EQF37" s="176"/>
      <c r="EQG37" s="176"/>
      <c r="EQH37" s="176"/>
      <c r="EQI37" s="176"/>
      <c r="EQJ37" s="176"/>
      <c r="EQK37" s="176"/>
      <c r="EQL37" s="176"/>
      <c r="EQM37" s="176"/>
      <c r="EQN37" s="176"/>
      <c r="EQO37" s="176"/>
      <c r="EQP37" s="176"/>
      <c r="EQQ37" s="176"/>
      <c r="EQR37" s="176"/>
      <c r="EQS37" s="176"/>
      <c r="EQT37" s="176"/>
      <c r="EQU37" s="176"/>
      <c r="EQV37" s="176"/>
      <c r="EQW37" s="176"/>
      <c r="EQX37" s="176"/>
      <c r="EQY37" s="176"/>
      <c r="EQZ37" s="176"/>
      <c r="ERA37" s="176"/>
      <c r="ERB37" s="176"/>
      <c r="ERC37" s="176"/>
      <c r="ERD37" s="176"/>
      <c r="ERE37" s="176"/>
      <c r="ERF37" s="176"/>
      <c r="ERG37" s="176"/>
      <c r="ERH37" s="176"/>
      <c r="ERI37" s="176"/>
      <c r="ERJ37" s="176"/>
      <c r="ERK37" s="176"/>
      <c r="ERL37" s="176"/>
      <c r="ERM37" s="176"/>
      <c r="ERN37" s="176"/>
      <c r="ERO37" s="176"/>
      <c r="ERP37" s="176"/>
      <c r="ERQ37" s="176"/>
      <c r="ERR37" s="176"/>
      <c r="ERS37" s="176"/>
      <c r="ERT37" s="176"/>
      <c r="ERU37" s="176"/>
      <c r="ERV37" s="176"/>
      <c r="ERW37" s="176"/>
      <c r="ERX37" s="176"/>
      <c r="ERY37" s="176"/>
      <c r="ERZ37" s="176"/>
      <c r="ESA37" s="176"/>
      <c r="ESB37" s="176"/>
      <c r="ESC37" s="176"/>
      <c r="ESD37" s="176"/>
      <c r="ESE37" s="176"/>
      <c r="ESF37" s="176"/>
      <c r="ESG37" s="176"/>
      <c r="ESH37" s="176"/>
      <c r="ESI37" s="176"/>
      <c r="ESJ37" s="176"/>
      <c r="ESK37" s="176"/>
      <c r="ESL37" s="176"/>
      <c r="ESM37" s="176"/>
      <c r="ESN37" s="176"/>
      <c r="ESO37" s="176"/>
      <c r="ESP37" s="176"/>
      <c r="ESQ37" s="176"/>
      <c r="ESR37" s="176"/>
      <c r="ESS37" s="176"/>
      <c r="EST37" s="176"/>
      <c r="ESU37" s="176"/>
      <c r="ESV37" s="176"/>
      <c r="ESW37" s="176"/>
      <c r="ESX37" s="176"/>
      <c r="ESY37" s="176"/>
      <c r="ESZ37" s="176"/>
      <c r="ETA37" s="176"/>
      <c r="ETB37" s="176"/>
      <c r="ETC37" s="176"/>
      <c r="ETD37" s="176"/>
      <c r="ETE37" s="176"/>
      <c r="ETF37" s="176"/>
      <c r="ETG37" s="176"/>
      <c r="ETH37" s="176"/>
      <c r="ETI37" s="176"/>
      <c r="ETJ37" s="176"/>
      <c r="ETK37" s="176"/>
      <c r="ETL37" s="176"/>
      <c r="ETM37" s="176"/>
      <c r="ETN37" s="176"/>
      <c r="ETO37" s="176"/>
      <c r="ETP37" s="176"/>
      <c r="ETQ37" s="176"/>
      <c r="ETR37" s="176"/>
      <c r="ETS37" s="176"/>
      <c r="ETT37" s="176"/>
      <c r="ETU37" s="176"/>
      <c r="ETV37" s="176"/>
      <c r="ETW37" s="176"/>
      <c r="ETX37" s="176"/>
      <c r="ETY37" s="176"/>
      <c r="ETZ37" s="176"/>
      <c r="EUA37" s="176"/>
      <c r="EUB37" s="176"/>
      <c r="EUC37" s="176"/>
      <c r="EUD37" s="176"/>
      <c r="EUE37" s="176"/>
      <c r="EUF37" s="176"/>
      <c r="EUG37" s="176"/>
      <c r="EUH37" s="176"/>
      <c r="EUI37" s="176"/>
      <c r="EUJ37" s="176"/>
      <c r="EUK37" s="176"/>
      <c r="EUL37" s="176"/>
      <c r="EUM37" s="176"/>
      <c r="EUN37" s="176"/>
      <c r="EUO37" s="176"/>
      <c r="EUP37" s="176"/>
      <c r="EUQ37" s="176"/>
      <c r="EUR37" s="176"/>
      <c r="EUS37" s="176"/>
      <c r="EUT37" s="176"/>
      <c r="EUU37" s="176"/>
      <c r="EUV37" s="176"/>
      <c r="EUW37" s="176"/>
      <c r="EUX37" s="176"/>
      <c r="EUY37" s="176"/>
      <c r="EUZ37" s="176"/>
      <c r="EVA37" s="176"/>
      <c r="EVB37" s="176"/>
      <c r="EVC37" s="176"/>
      <c r="EVD37" s="176"/>
      <c r="EVE37" s="176"/>
      <c r="EVF37" s="176"/>
      <c r="EVG37" s="176"/>
      <c r="EVH37" s="176"/>
      <c r="EVI37" s="176"/>
      <c r="EVJ37" s="176"/>
      <c r="EVK37" s="176"/>
      <c r="EVL37" s="176"/>
      <c r="EVM37" s="176"/>
      <c r="EVN37" s="176"/>
      <c r="EVO37" s="176"/>
      <c r="EVP37" s="176"/>
      <c r="EVQ37" s="176"/>
      <c r="EVR37" s="176"/>
      <c r="EVS37" s="176"/>
      <c r="EVT37" s="176"/>
      <c r="EVU37" s="176"/>
      <c r="EVV37" s="176"/>
      <c r="EVW37" s="176"/>
      <c r="EVX37" s="176"/>
      <c r="EVY37" s="176"/>
      <c r="EVZ37" s="176"/>
      <c r="EWA37" s="176"/>
      <c r="EWB37" s="176"/>
      <c r="EWC37" s="176"/>
      <c r="EWD37" s="176"/>
      <c r="EWE37" s="176"/>
      <c r="EWF37" s="176"/>
      <c r="EWG37" s="176"/>
      <c r="EWH37" s="176"/>
      <c r="EWI37" s="176"/>
      <c r="EWJ37" s="176"/>
      <c r="EWK37" s="176"/>
      <c r="EWL37" s="176"/>
      <c r="EWM37" s="176"/>
      <c r="EWN37" s="176"/>
      <c r="EWO37" s="176"/>
      <c r="EWP37" s="176"/>
      <c r="EWQ37" s="176"/>
      <c r="EWR37" s="176"/>
      <c r="EWS37" s="176"/>
      <c r="EWT37" s="176"/>
      <c r="EWU37" s="176"/>
      <c r="EWV37" s="176"/>
      <c r="EWW37" s="176"/>
      <c r="EWX37" s="176"/>
      <c r="EWY37" s="176"/>
      <c r="EWZ37" s="176"/>
      <c r="EXA37" s="176"/>
      <c r="EXB37" s="176"/>
      <c r="EXC37" s="176"/>
      <c r="EXD37" s="176"/>
      <c r="EXE37" s="176"/>
      <c r="EXF37" s="176"/>
      <c r="EXG37" s="176"/>
      <c r="EXH37" s="176"/>
      <c r="EXI37" s="176"/>
      <c r="EXJ37" s="176"/>
      <c r="EXK37" s="176"/>
      <c r="EXL37" s="176"/>
      <c r="EXM37" s="176"/>
      <c r="EXN37" s="176"/>
      <c r="EXO37" s="176"/>
      <c r="EXP37" s="176"/>
      <c r="EXQ37" s="176"/>
      <c r="EXR37" s="176"/>
      <c r="EXS37" s="176"/>
      <c r="EXT37" s="176"/>
      <c r="EXU37" s="176"/>
      <c r="EXV37" s="176"/>
      <c r="EXW37" s="176"/>
      <c r="EXX37" s="176"/>
      <c r="EXY37" s="176"/>
      <c r="EXZ37" s="176"/>
      <c r="EYA37" s="176"/>
      <c r="EYB37" s="176"/>
      <c r="EYC37" s="176"/>
      <c r="EYD37" s="176"/>
      <c r="EYE37" s="176"/>
      <c r="EYF37" s="176"/>
      <c r="EYG37" s="176"/>
      <c r="EYH37" s="176"/>
      <c r="EYI37" s="176"/>
      <c r="EYJ37" s="176"/>
      <c r="EYK37" s="176"/>
      <c r="EYL37" s="176"/>
      <c r="EYM37" s="176"/>
      <c r="EYN37" s="176"/>
      <c r="EYO37" s="176"/>
      <c r="EYP37" s="176"/>
      <c r="EYQ37" s="176"/>
      <c r="EYR37" s="176"/>
      <c r="EYS37" s="176"/>
      <c r="EYT37" s="176"/>
      <c r="EYU37" s="176"/>
      <c r="EYV37" s="176"/>
      <c r="EYW37" s="176"/>
      <c r="EYX37" s="176"/>
      <c r="EYY37" s="176"/>
      <c r="EYZ37" s="176"/>
      <c r="EZA37" s="176"/>
      <c r="EZB37" s="176"/>
      <c r="EZC37" s="176"/>
      <c r="EZD37" s="176"/>
      <c r="EZE37" s="176"/>
      <c r="EZF37" s="176"/>
      <c r="EZG37" s="176"/>
      <c r="EZH37" s="176"/>
      <c r="EZI37" s="176"/>
      <c r="EZJ37" s="176"/>
      <c r="EZK37" s="176"/>
      <c r="EZL37" s="176"/>
      <c r="EZM37" s="176"/>
      <c r="EZN37" s="176"/>
      <c r="EZO37" s="176"/>
      <c r="EZP37" s="176"/>
      <c r="EZQ37" s="176"/>
      <c r="EZR37" s="176"/>
      <c r="EZS37" s="176"/>
      <c r="EZT37" s="176"/>
      <c r="EZU37" s="176"/>
      <c r="EZV37" s="176"/>
      <c r="EZW37" s="176"/>
      <c r="EZX37" s="176"/>
      <c r="EZY37" s="176"/>
      <c r="EZZ37" s="176"/>
      <c r="FAA37" s="176"/>
      <c r="FAB37" s="176"/>
      <c r="FAC37" s="176"/>
      <c r="FAD37" s="176"/>
      <c r="FAE37" s="176"/>
      <c r="FAF37" s="176"/>
      <c r="FAG37" s="176"/>
      <c r="FAH37" s="176"/>
      <c r="FAI37" s="176"/>
      <c r="FAJ37" s="176"/>
      <c r="FAK37" s="176"/>
      <c r="FAL37" s="176"/>
      <c r="FAM37" s="176"/>
      <c r="FAN37" s="176"/>
      <c r="FAO37" s="176"/>
      <c r="FAP37" s="176"/>
      <c r="FAQ37" s="176"/>
      <c r="FAR37" s="176"/>
      <c r="FAS37" s="176"/>
      <c r="FAT37" s="176"/>
      <c r="FAU37" s="176"/>
      <c r="FAV37" s="176"/>
      <c r="FAW37" s="176"/>
      <c r="FAX37" s="176"/>
      <c r="FAY37" s="176"/>
      <c r="FAZ37" s="176"/>
      <c r="FBA37" s="176"/>
      <c r="FBB37" s="176"/>
      <c r="FBC37" s="176"/>
      <c r="FBD37" s="176"/>
      <c r="FBE37" s="176"/>
      <c r="FBF37" s="176"/>
      <c r="FBG37" s="176"/>
      <c r="FBH37" s="176"/>
      <c r="FBI37" s="176"/>
      <c r="FBJ37" s="176"/>
      <c r="FBK37" s="176"/>
      <c r="FBL37" s="176"/>
      <c r="FBM37" s="176"/>
      <c r="FBN37" s="176"/>
      <c r="FBO37" s="176"/>
      <c r="FBP37" s="176"/>
      <c r="FBQ37" s="176"/>
      <c r="FBR37" s="176"/>
      <c r="FBS37" s="176"/>
      <c r="FBT37" s="176"/>
      <c r="FBU37" s="176"/>
      <c r="FBV37" s="176"/>
      <c r="FBW37" s="176"/>
      <c r="FBX37" s="176"/>
      <c r="FBY37" s="176"/>
      <c r="FBZ37" s="176"/>
      <c r="FCA37" s="176"/>
      <c r="FCB37" s="176"/>
      <c r="FCC37" s="176"/>
      <c r="FCD37" s="176"/>
      <c r="FCE37" s="176"/>
      <c r="FCF37" s="176"/>
      <c r="FCG37" s="176"/>
      <c r="FCH37" s="176"/>
      <c r="FCI37" s="176"/>
      <c r="FCJ37" s="176"/>
      <c r="FCK37" s="176"/>
      <c r="FCL37" s="176"/>
      <c r="FCM37" s="176"/>
      <c r="FCN37" s="176"/>
      <c r="FCO37" s="176"/>
      <c r="FCP37" s="176"/>
      <c r="FCQ37" s="176"/>
      <c r="FCR37" s="176"/>
      <c r="FCS37" s="176"/>
      <c r="FCT37" s="176"/>
      <c r="FCU37" s="176"/>
      <c r="FCV37" s="176"/>
      <c r="FCW37" s="176"/>
      <c r="FCX37" s="176"/>
      <c r="FCY37" s="176"/>
      <c r="FCZ37" s="176"/>
      <c r="FDA37" s="176"/>
      <c r="FDB37" s="176"/>
      <c r="FDC37" s="176"/>
      <c r="FDD37" s="176"/>
      <c r="FDE37" s="176"/>
      <c r="FDF37" s="176"/>
      <c r="FDG37" s="176"/>
      <c r="FDH37" s="176"/>
      <c r="FDI37" s="176"/>
      <c r="FDJ37" s="176"/>
      <c r="FDK37" s="176"/>
      <c r="FDL37" s="176"/>
      <c r="FDM37" s="176"/>
      <c r="FDN37" s="176"/>
      <c r="FDO37" s="176"/>
      <c r="FDP37" s="176"/>
      <c r="FDQ37" s="176"/>
      <c r="FDR37" s="176"/>
      <c r="FDS37" s="176"/>
      <c r="FDT37" s="176"/>
      <c r="FDU37" s="176"/>
      <c r="FDV37" s="176"/>
      <c r="FDW37" s="176"/>
      <c r="FDX37" s="176"/>
      <c r="FDY37" s="176"/>
      <c r="FDZ37" s="176"/>
      <c r="FEA37" s="176"/>
      <c r="FEB37" s="176"/>
      <c r="FEC37" s="176"/>
      <c r="FED37" s="176"/>
      <c r="FEE37" s="176"/>
      <c r="FEF37" s="176"/>
      <c r="FEG37" s="176"/>
      <c r="FEH37" s="176"/>
      <c r="FEI37" s="176"/>
      <c r="FEJ37" s="176"/>
      <c r="FEK37" s="176"/>
      <c r="FEL37" s="176"/>
      <c r="FEM37" s="176"/>
      <c r="FEN37" s="176"/>
      <c r="FEO37" s="176"/>
      <c r="FEP37" s="176"/>
      <c r="FEQ37" s="176"/>
      <c r="FER37" s="176"/>
      <c r="FES37" s="176"/>
      <c r="FET37" s="176"/>
      <c r="FEU37" s="176"/>
      <c r="FEV37" s="176"/>
      <c r="FEW37" s="176"/>
      <c r="FEX37" s="176"/>
      <c r="FEY37" s="176"/>
      <c r="FEZ37" s="176"/>
      <c r="FFA37" s="176"/>
      <c r="FFB37" s="176"/>
      <c r="FFC37" s="176"/>
      <c r="FFD37" s="176"/>
      <c r="FFE37" s="176"/>
      <c r="FFF37" s="176"/>
      <c r="FFG37" s="176"/>
      <c r="FFH37" s="176"/>
      <c r="FFI37" s="176"/>
      <c r="FFJ37" s="176"/>
      <c r="FFK37" s="176"/>
      <c r="FFL37" s="176"/>
      <c r="FFM37" s="176"/>
      <c r="FFN37" s="176"/>
      <c r="FFO37" s="176"/>
      <c r="FFP37" s="176"/>
      <c r="FFQ37" s="176"/>
      <c r="FFR37" s="176"/>
      <c r="FFS37" s="176"/>
      <c r="FFT37" s="176"/>
      <c r="FFU37" s="176"/>
      <c r="FFV37" s="176"/>
      <c r="FFW37" s="176"/>
      <c r="FFX37" s="176"/>
      <c r="FFY37" s="176"/>
      <c r="FFZ37" s="176"/>
      <c r="FGA37" s="176"/>
      <c r="FGB37" s="176"/>
      <c r="FGC37" s="176"/>
      <c r="FGD37" s="176"/>
      <c r="FGE37" s="176"/>
      <c r="FGF37" s="176"/>
      <c r="FGG37" s="176"/>
      <c r="FGH37" s="176"/>
      <c r="FGI37" s="176"/>
      <c r="FGJ37" s="176"/>
      <c r="FGK37" s="176"/>
      <c r="FGL37" s="176"/>
      <c r="FGM37" s="176"/>
      <c r="FGN37" s="176"/>
      <c r="FGO37" s="176"/>
      <c r="FGP37" s="176"/>
      <c r="FGQ37" s="176"/>
      <c r="FGR37" s="176"/>
      <c r="FGS37" s="176"/>
      <c r="FGT37" s="176"/>
      <c r="FGU37" s="176"/>
      <c r="FGV37" s="176"/>
      <c r="FGW37" s="176"/>
      <c r="FGX37" s="176"/>
      <c r="FGY37" s="176"/>
      <c r="FGZ37" s="176"/>
      <c r="FHA37" s="176"/>
      <c r="FHB37" s="176"/>
      <c r="FHC37" s="176"/>
      <c r="FHD37" s="176"/>
      <c r="FHE37" s="176"/>
      <c r="FHF37" s="176"/>
      <c r="FHG37" s="176"/>
      <c r="FHH37" s="176"/>
      <c r="FHI37" s="176"/>
      <c r="FHJ37" s="176"/>
      <c r="FHK37" s="176"/>
      <c r="FHL37" s="176"/>
      <c r="FHM37" s="176"/>
      <c r="FHN37" s="176"/>
      <c r="FHO37" s="176"/>
      <c r="FHP37" s="176"/>
      <c r="FHQ37" s="176"/>
      <c r="FHR37" s="176"/>
      <c r="FHS37" s="176"/>
      <c r="FHT37" s="176"/>
      <c r="FHU37" s="176"/>
      <c r="FHV37" s="176"/>
      <c r="FHW37" s="176"/>
      <c r="FHX37" s="176"/>
      <c r="FHY37" s="176"/>
      <c r="FHZ37" s="176"/>
      <c r="FIA37" s="176"/>
      <c r="FIB37" s="176"/>
      <c r="FIC37" s="176"/>
      <c r="FID37" s="176"/>
      <c r="FIE37" s="176"/>
      <c r="FIF37" s="176"/>
      <c r="FIG37" s="176"/>
      <c r="FIH37" s="176"/>
      <c r="FII37" s="176"/>
      <c r="FIJ37" s="176"/>
      <c r="FIK37" s="176"/>
      <c r="FIL37" s="176"/>
      <c r="FIM37" s="176"/>
      <c r="FIN37" s="176"/>
      <c r="FIO37" s="176"/>
      <c r="FIP37" s="176"/>
      <c r="FIQ37" s="176"/>
      <c r="FIR37" s="176"/>
      <c r="FIS37" s="176"/>
      <c r="FIT37" s="176"/>
      <c r="FIU37" s="176"/>
      <c r="FIV37" s="176"/>
      <c r="FIW37" s="176"/>
      <c r="FIX37" s="176"/>
      <c r="FIY37" s="176"/>
      <c r="FIZ37" s="176"/>
      <c r="FJA37" s="176"/>
      <c r="FJB37" s="176"/>
      <c r="FJC37" s="176"/>
      <c r="FJD37" s="176"/>
      <c r="FJE37" s="176"/>
      <c r="FJF37" s="176"/>
      <c r="FJG37" s="176"/>
      <c r="FJH37" s="176"/>
      <c r="FJI37" s="176"/>
      <c r="FJJ37" s="176"/>
      <c r="FJK37" s="176"/>
      <c r="FJL37" s="176"/>
      <c r="FJM37" s="176"/>
      <c r="FJN37" s="176"/>
      <c r="FJO37" s="176"/>
      <c r="FJP37" s="176"/>
      <c r="FJQ37" s="176"/>
      <c r="FJR37" s="176"/>
      <c r="FJS37" s="176"/>
      <c r="FJT37" s="176"/>
      <c r="FJU37" s="176"/>
      <c r="FJV37" s="176"/>
      <c r="FJW37" s="176"/>
      <c r="FJX37" s="176"/>
      <c r="FJY37" s="176"/>
      <c r="FJZ37" s="176"/>
      <c r="FKA37" s="176"/>
      <c r="FKB37" s="176"/>
      <c r="FKC37" s="176"/>
      <c r="FKD37" s="176"/>
      <c r="FKE37" s="176"/>
      <c r="FKF37" s="176"/>
      <c r="FKG37" s="176"/>
      <c r="FKH37" s="176"/>
      <c r="FKI37" s="176"/>
      <c r="FKJ37" s="176"/>
      <c r="FKK37" s="176"/>
      <c r="FKL37" s="176"/>
      <c r="FKM37" s="176"/>
      <c r="FKN37" s="176"/>
      <c r="FKO37" s="176"/>
      <c r="FKP37" s="176"/>
      <c r="FKQ37" s="176"/>
      <c r="FKR37" s="176"/>
      <c r="FKS37" s="176"/>
      <c r="FKT37" s="176"/>
      <c r="FKU37" s="176"/>
      <c r="FKV37" s="176"/>
      <c r="FKW37" s="176"/>
      <c r="FKX37" s="176"/>
      <c r="FKY37" s="176"/>
      <c r="FKZ37" s="176"/>
      <c r="FLA37" s="176"/>
      <c r="FLB37" s="176"/>
      <c r="FLC37" s="176"/>
      <c r="FLD37" s="176"/>
      <c r="FLE37" s="176"/>
      <c r="FLF37" s="176"/>
      <c r="FLG37" s="176"/>
      <c r="FLH37" s="176"/>
      <c r="FLI37" s="176"/>
      <c r="FLJ37" s="176"/>
      <c r="FLK37" s="176"/>
      <c r="FLL37" s="176"/>
      <c r="FLM37" s="176"/>
      <c r="FLN37" s="176"/>
      <c r="FLO37" s="176"/>
      <c r="FLP37" s="176"/>
      <c r="FLQ37" s="176"/>
      <c r="FLR37" s="176"/>
      <c r="FLS37" s="176"/>
      <c r="FLT37" s="176"/>
      <c r="FLU37" s="176"/>
      <c r="FLV37" s="176"/>
      <c r="FLW37" s="176"/>
      <c r="FLX37" s="176"/>
      <c r="FLY37" s="176"/>
      <c r="FLZ37" s="176"/>
      <c r="FMA37" s="176"/>
      <c r="FMB37" s="176"/>
      <c r="FMC37" s="176"/>
      <c r="FMD37" s="176"/>
      <c r="FME37" s="176"/>
      <c r="FMF37" s="176"/>
      <c r="FMG37" s="176"/>
      <c r="FMH37" s="176"/>
      <c r="FMI37" s="176"/>
      <c r="FMJ37" s="176"/>
      <c r="FMK37" s="176"/>
      <c r="FML37" s="176"/>
      <c r="FMM37" s="176"/>
      <c r="FMN37" s="176"/>
      <c r="FMO37" s="176"/>
      <c r="FMP37" s="176"/>
      <c r="FMQ37" s="176"/>
      <c r="FMR37" s="176"/>
      <c r="FMS37" s="176"/>
      <c r="FMT37" s="176"/>
      <c r="FMU37" s="176"/>
      <c r="FMV37" s="176"/>
      <c r="FMW37" s="176"/>
      <c r="FMX37" s="176"/>
      <c r="FMY37" s="176"/>
      <c r="FMZ37" s="176"/>
      <c r="FNA37" s="176"/>
      <c r="FNB37" s="176"/>
      <c r="FNC37" s="176"/>
      <c r="FND37" s="176"/>
      <c r="FNE37" s="176"/>
      <c r="FNF37" s="176"/>
      <c r="FNG37" s="176"/>
      <c r="FNH37" s="176"/>
      <c r="FNI37" s="176"/>
      <c r="FNJ37" s="176"/>
      <c r="FNK37" s="176"/>
      <c r="FNL37" s="176"/>
      <c r="FNM37" s="176"/>
      <c r="FNN37" s="176"/>
      <c r="FNO37" s="176"/>
      <c r="FNP37" s="176"/>
      <c r="FNQ37" s="176"/>
      <c r="FNR37" s="176"/>
      <c r="FNS37" s="176"/>
      <c r="FNT37" s="176"/>
      <c r="FNU37" s="176"/>
      <c r="FNV37" s="176"/>
      <c r="FNW37" s="176"/>
      <c r="FNX37" s="176"/>
      <c r="FNY37" s="176"/>
      <c r="FNZ37" s="176"/>
      <c r="FOA37" s="176"/>
      <c r="FOB37" s="176"/>
      <c r="FOC37" s="176"/>
      <c r="FOD37" s="176"/>
      <c r="FOE37" s="176"/>
      <c r="FOF37" s="176"/>
      <c r="FOG37" s="176"/>
      <c r="FOH37" s="176"/>
      <c r="FOI37" s="176"/>
      <c r="FOJ37" s="176"/>
      <c r="FOK37" s="176"/>
      <c r="FOL37" s="176"/>
      <c r="FOM37" s="176"/>
      <c r="FON37" s="176"/>
      <c r="FOO37" s="176"/>
      <c r="FOP37" s="176"/>
      <c r="FOQ37" s="176"/>
      <c r="FOR37" s="176"/>
      <c r="FOS37" s="176"/>
      <c r="FOT37" s="176"/>
      <c r="FOU37" s="176"/>
      <c r="FOV37" s="176"/>
      <c r="FOW37" s="176"/>
      <c r="FOX37" s="176"/>
      <c r="FOY37" s="176"/>
      <c r="FOZ37" s="176"/>
      <c r="FPA37" s="176"/>
      <c r="FPB37" s="176"/>
      <c r="FPC37" s="176"/>
      <c r="FPD37" s="176"/>
      <c r="FPE37" s="176"/>
      <c r="FPF37" s="176"/>
      <c r="FPG37" s="176"/>
      <c r="FPH37" s="176"/>
      <c r="FPI37" s="176"/>
      <c r="FPJ37" s="176"/>
      <c r="FPK37" s="176"/>
      <c r="FPL37" s="176"/>
      <c r="FPM37" s="176"/>
      <c r="FPN37" s="176"/>
      <c r="FPO37" s="176"/>
      <c r="FPP37" s="176"/>
      <c r="FPQ37" s="176"/>
      <c r="FPR37" s="176"/>
      <c r="FPS37" s="176"/>
      <c r="FPT37" s="176"/>
      <c r="FPU37" s="176"/>
      <c r="FPV37" s="176"/>
      <c r="FPW37" s="176"/>
      <c r="FPX37" s="176"/>
      <c r="FPY37" s="176"/>
      <c r="FPZ37" s="176"/>
      <c r="FQA37" s="176"/>
      <c r="FQB37" s="176"/>
      <c r="FQC37" s="176"/>
      <c r="FQD37" s="176"/>
      <c r="FQE37" s="176"/>
      <c r="FQF37" s="176"/>
      <c r="FQG37" s="176"/>
      <c r="FQH37" s="176"/>
      <c r="FQI37" s="176"/>
      <c r="FQJ37" s="176"/>
      <c r="FQK37" s="176"/>
      <c r="FQL37" s="176"/>
      <c r="FQM37" s="176"/>
      <c r="FQN37" s="176"/>
      <c r="FQO37" s="176"/>
      <c r="FQP37" s="176"/>
      <c r="FQQ37" s="176"/>
      <c r="FQR37" s="176"/>
      <c r="FQS37" s="176"/>
      <c r="FQT37" s="176"/>
      <c r="FQU37" s="176"/>
      <c r="FQV37" s="176"/>
      <c r="FQW37" s="176"/>
      <c r="FQX37" s="176"/>
      <c r="FQY37" s="176"/>
      <c r="FQZ37" s="176"/>
      <c r="FRA37" s="176"/>
      <c r="FRB37" s="176"/>
      <c r="FRC37" s="176"/>
      <c r="FRD37" s="176"/>
      <c r="FRE37" s="176"/>
      <c r="FRF37" s="176"/>
      <c r="FRG37" s="176"/>
      <c r="FRH37" s="176"/>
      <c r="FRI37" s="176"/>
      <c r="FRJ37" s="176"/>
      <c r="FRK37" s="176"/>
      <c r="FRL37" s="176"/>
      <c r="FRM37" s="176"/>
      <c r="FRN37" s="176"/>
      <c r="FRO37" s="176"/>
      <c r="FRP37" s="176"/>
      <c r="FRQ37" s="176"/>
      <c r="FRR37" s="176"/>
      <c r="FRS37" s="176"/>
      <c r="FRT37" s="176"/>
      <c r="FRU37" s="176"/>
      <c r="FRV37" s="176"/>
      <c r="FRW37" s="176"/>
      <c r="FRX37" s="176"/>
      <c r="FRY37" s="176"/>
      <c r="FRZ37" s="176"/>
      <c r="FSA37" s="176"/>
      <c r="FSB37" s="176"/>
      <c r="FSC37" s="176"/>
      <c r="FSD37" s="176"/>
      <c r="FSE37" s="176"/>
      <c r="FSF37" s="176"/>
      <c r="FSG37" s="176"/>
      <c r="FSH37" s="176"/>
      <c r="FSI37" s="176"/>
      <c r="FSJ37" s="176"/>
      <c r="FSK37" s="176"/>
      <c r="FSL37" s="176"/>
      <c r="FSM37" s="176"/>
      <c r="FSN37" s="176"/>
      <c r="FSO37" s="176"/>
      <c r="FSP37" s="176"/>
      <c r="FSQ37" s="176"/>
      <c r="FSR37" s="176"/>
      <c r="FSS37" s="176"/>
      <c r="FST37" s="176"/>
      <c r="FSU37" s="176"/>
      <c r="FSV37" s="176"/>
      <c r="FSW37" s="176"/>
      <c r="FSX37" s="176"/>
      <c r="FSY37" s="176"/>
      <c r="FSZ37" s="176"/>
      <c r="FTA37" s="176"/>
      <c r="FTB37" s="176"/>
      <c r="FTC37" s="176"/>
      <c r="FTD37" s="176"/>
      <c r="FTE37" s="176"/>
      <c r="FTF37" s="176"/>
      <c r="FTG37" s="176"/>
      <c r="FTH37" s="176"/>
      <c r="FTI37" s="176"/>
      <c r="FTJ37" s="176"/>
      <c r="FTK37" s="176"/>
      <c r="FTL37" s="176"/>
      <c r="FTM37" s="176"/>
      <c r="FTN37" s="176"/>
      <c r="FTO37" s="176"/>
      <c r="FTP37" s="176"/>
      <c r="FTQ37" s="176"/>
      <c r="FTR37" s="176"/>
      <c r="FTS37" s="176"/>
      <c r="FTT37" s="176"/>
      <c r="FTU37" s="176"/>
      <c r="FTV37" s="176"/>
      <c r="FTW37" s="176"/>
      <c r="FTX37" s="176"/>
      <c r="FTY37" s="176"/>
      <c r="FTZ37" s="176"/>
      <c r="FUA37" s="176"/>
      <c r="FUB37" s="176"/>
      <c r="FUC37" s="176"/>
      <c r="FUD37" s="176"/>
      <c r="FUE37" s="176"/>
      <c r="FUF37" s="176"/>
      <c r="FUG37" s="176"/>
      <c r="FUH37" s="176"/>
      <c r="FUI37" s="176"/>
      <c r="FUJ37" s="176"/>
      <c r="FUK37" s="176"/>
      <c r="FUL37" s="176"/>
      <c r="FUM37" s="176"/>
      <c r="FUN37" s="176"/>
      <c r="FUO37" s="176"/>
      <c r="FUP37" s="176"/>
      <c r="FUQ37" s="176"/>
      <c r="FUR37" s="176"/>
      <c r="FUS37" s="176"/>
      <c r="FUT37" s="176"/>
      <c r="FUU37" s="176"/>
      <c r="FUV37" s="176"/>
      <c r="FUW37" s="176"/>
      <c r="FUX37" s="176"/>
      <c r="FUY37" s="176"/>
      <c r="FUZ37" s="176"/>
      <c r="FVA37" s="176"/>
      <c r="FVB37" s="176"/>
      <c r="FVC37" s="176"/>
      <c r="FVD37" s="176"/>
      <c r="FVE37" s="176"/>
      <c r="FVF37" s="176"/>
      <c r="FVG37" s="176"/>
      <c r="FVH37" s="176"/>
      <c r="FVI37" s="176"/>
      <c r="FVJ37" s="176"/>
      <c r="FVK37" s="176"/>
      <c r="FVL37" s="176"/>
      <c r="FVM37" s="176"/>
      <c r="FVN37" s="176"/>
      <c r="FVO37" s="176"/>
      <c r="FVP37" s="176"/>
      <c r="FVQ37" s="176"/>
      <c r="FVR37" s="176"/>
      <c r="FVS37" s="176"/>
      <c r="FVT37" s="176"/>
      <c r="FVU37" s="176"/>
      <c r="FVV37" s="176"/>
      <c r="FVW37" s="176"/>
      <c r="FVX37" s="176"/>
      <c r="FVY37" s="176"/>
      <c r="FVZ37" s="176"/>
      <c r="FWA37" s="176"/>
      <c r="FWB37" s="176"/>
      <c r="FWC37" s="176"/>
      <c r="FWD37" s="176"/>
      <c r="FWE37" s="176"/>
      <c r="FWF37" s="176"/>
      <c r="FWG37" s="176"/>
      <c r="FWH37" s="176"/>
      <c r="FWI37" s="176"/>
      <c r="FWJ37" s="176"/>
      <c r="FWK37" s="176"/>
      <c r="FWL37" s="176"/>
      <c r="FWM37" s="176"/>
      <c r="FWN37" s="176"/>
      <c r="FWO37" s="176"/>
      <c r="FWP37" s="176"/>
      <c r="FWQ37" s="176"/>
      <c r="FWR37" s="176"/>
      <c r="FWS37" s="176"/>
      <c r="FWT37" s="176"/>
      <c r="FWU37" s="176"/>
      <c r="FWV37" s="176"/>
      <c r="FWW37" s="176"/>
      <c r="FWX37" s="176"/>
      <c r="FWY37" s="176"/>
      <c r="FWZ37" s="176"/>
      <c r="FXA37" s="176"/>
      <c r="FXB37" s="176"/>
      <c r="FXC37" s="176"/>
      <c r="FXD37" s="176"/>
      <c r="FXE37" s="176"/>
      <c r="FXF37" s="176"/>
      <c r="FXG37" s="176"/>
      <c r="FXH37" s="176"/>
      <c r="FXI37" s="176"/>
      <c r="FXJ37" s="176"/>
      <c r="FXK37" s="176"/>
      <c r="FXL37" s="176"/>
      <c r="FXM37" s="176"/>
      <c r="FXN37" s="176"/>
      <c r="FXO37" s="176"/>
      <c r="FXP37" s="176"/>
      <c r="FXQ37" s="176"/>
      <c r="FXR37" s="176"/>
      <c r="FXS37" s="176"/>
      <c r="FXT37" s="176"/>
      <c r="FXU37" s="176"/>
      <c r="FXV37" s="176"/>
      <c r="FXW37" s="176"/>
      <c r="FXX37" s="176"/>
      <c r="FXY37" s="176"/>
      <c r="FXZ37" s="176"/>
      <c r="FYA37" s="176"/>
      <c r="FYB37" s="176"/>
      <c r="FYC37" s="176"/>
      <c r="FYD37" s="176"/>
      <c r="FYE37" s="176"/>
      <c r="FYF37" s="176"/>
      <c r="FYG37" s="176"/>
      <c r="FYH37" s="176"/>
      <c r="FYI37" s="176"/>
      <c r="FYJ37" s="176"/>
      <c r="FYK37" s="176"/>
      <c r="FYL37" s="176"/>
      <c r="FYM37" s="176"/>
      <c r="FYN37" s="176"/>
      <c r="FYO37" s="176"/>
      <c r="FYP37" s="176"/>
      <c r="FYQ37" s="176"/>
      <c r="FYR37" s="176"/>
      <c r="FYS37" s="176"/>
      <c r="FYT37" s="176"/>
      <c r="FYU37" s="176"/>
      <c r="FYV37" s="176"/>
      <c r="FYW37" s="176"/>
      <c r="FYX37" s="176"/>
      <c r="FYY37" s="176"/>
      <c r="FYZ37" s="176"/>
      <c r="FZA37" s="176"/>
      <c r="FZB37" s="176"/>
      <c r="FZC37" s="176"/>
      <c r="FZD37" s="176"/>
      <c r="FZE37" s="176"/>
      <c r="FZF37" s="176"/>
      <c r="FZG37" s="176"/>
      <c r="FZH37" s="176"/>
      <c r="FZI37" s="176"/>
      <c r="FZJ37" s="176"/>
      <c r="FZK37" s="176"/>
      <c r="FZL37" s="176"/>
      <c r="FZM37" s="176"/>
      <c r="FZN37" s="176"/>
      <c r="FZO37" s="176"/>
      <c r="FZP37" s="176"/>
      <c r="FZQ37" s="176"/>
      <c r="FZR37" s="176"/>
      <c r="FZS37" s="176"/>
      <c r="FZT37" s="176"/>
      <c r="FZU37" s="176"/>
      <c r="FZV37" s="176"/>
      <c r="FZW37" s="176"/>
      <c r="FZX37" s="176"/>
      <c r="FZY37" s="176"/>
      <c r="FZZ37" s="176"/>
      <c r="GAA37" s="176"/>
      <c r="GAB37" s="176"/>
      <c r="GAC37" s="176"/>
      <c r="GAD37" s="176"/>
      <c r="GAE37" s="176"/>
      <c r="GAF37" s="176"/>
      <c r="GAG37" s="176"/>
      <c r="GAH37" s="176"/>
      <c r="GAI37" s="176"/>
      <c r="GAJ37" s="176"/>
      <c r="GAK37" s="176"/>
      <c r="GAL37" s="176"/>
      <c r="GAM37" s="176"/>
      <c r="GAN37" s="176"/>
      <c r="GAO37" s="176"/>
      <c r="GAP37" s="176"/>
      <c r="GAQ37" s="176"/>
      <c r="GAR37" s="176"/>
      <c r="GAS37" s="176"/>
      <c r="GAT37" s="176"/>
      <c r="GAU37" s="176"/>
      <c r="GAV37" s="176"/>
      <c r="GAW37" s="176"/>
      <c r="GAX37" s="176"/>
      <c r="GAY37" s="176"/>
      <c r="GAZ37" s="176"/>
      <c r="GBA37" s="176"/>
      <c r="GBB37" s="176"/>
      <c r="GBC37" s="176"/>
      <c r="GBD37" s="176"/>
      <c r="GBE37" s="176"/>
      <c r="GBF37" s="176"/>
      <c r="GBG37" s="176"/>
      <c r="GBH37" s="176"/>
      <c r="GBI37" s="176"/>
      <c r="GBJ37" s="176"/>
      <c r="GBK37" s="176"/>
      <c r="GBL37" s="176"/>
      <c r="GBM37" s="176"/>
      <c r="GBN37" s="176"/>
      <c r="GBO37" s="176"/>
      <c r="GBP37" s="176"/>
      <c r="GBQ37" s="176"/>
      <c r="GBR37" s="176"/>
      <c r="GBS37" s="176"/>
      <c r="GBT37" s="176"/>
      <c r="GBU37" s="176"/>
      <c r="GBV37" s="176"/>
      <c r="GBW37" s="176"/>
      <c r="GBX37" s="176"/>
      <c r="GBY37" s="176"/>
      <c r="GBZ37" s="176"/>
      <c r="GCA37" s="176"/>
      <c r="GCB37" s="176"/>
      <c r="GCC37" s="176"/>
      <c r="GCD37" s="176"/>
      <c r="GCE37" s="176"/>
      <c r="GCF37" s="176"/>
      <c r="GCG37" s="176"/>
      <c r="GCH37" s="176"/>
      <c r="GCI37" s="176"/>
      <c r="GCJ37" s="176"/>
      <c r="GCK37" s="176"/>
      <c r="GCL37" s="176"/>
      <c r="GCM37" s="176"/>
      <c r="GCN37" s="176"/>
      <c r="GCO37" s="176"/>
      <c r="GCP37" s="176"/>
      <c r="GCQ37" s="176"/>
      <c r="GCR37" s="176"/>
      <c r="GCS37" s="176"/>
      <c r="GCT37" s="176"/>
      <c r="GCU37" s="176"/>
      <c r="GCV37" s="176"/>
      <c r="GCW37" s="176"/>
      <c r="GCX37" s="176"/>
      <c r="GCY37" s="176"/>
      <c r="GCZ37" s="176"/>
      <c r="GDA37" s="176"/>
      <c r="GDB37" s="176"/>
      <c r="GDC37" s="176"/>
      <c r="GDD37" s="176"/>
      <c r="GDE37" s="176"/>
      <c r="GDF37" s="176"/>
      <c r="GDG37" s="176"/>
      <c r="GDH37" s="176"/>
      <c r="GDI37" s="176"/>
      <c r="GDJ37" s="176"/>
      <c r="GDK37" s="176"/>
      <c r="GDL37" s="176"/>
      <c r="GDM37" s="176"/>
      <c r="GDN37" s="176"/>
      <c r="GDO37" s="176"/>
      <c r="GDP37" s="176"/>
      <c r="GDQ37" s="176"/>
      <c r="GDR37" s="176"/>
      <c r="GDS37" s="176"/>
      <c r="GDT37" s="176"/>
      <c r="GDU37" s="176"/>
      <c r="GDV37" s="176"/>
      <c r="GDW37" s="176"/>
      <c r="GDX37" s="176"/>
      <c r="GDY37" s="176"/>
      <c r="GDZ37" s="176"/>
      <c r="GEA37" s="176"/>
      <c r="GEB37" s="176"/>
      <c r="GEC37" s="176"/>
      <c r="GED37" s="176"/>
      <c r="GEE37" s="176"/>
      <c r="GEF37" s="176"/>
      <c r="GEG37" s="176"/>
      <c r="GEH37" s="176"/>
      <c r="GEI37" s="176"/>
      <c r="GEJ37" s="176"/>
      <c r="GEK37" s="176"/>
      <c r="GEL37" s="176"/>
      <c r="GEM37" s="176"/>
      <c r="GEN37" s="176"/>
      <c r="GEO37" s="176"/>
      <c r="GEP37" s="176"/>
      <c r="GEQ37" s="176"/>
      <c r="GER37" s="176"/>
      <c r="GES37" s="176"/>
      <c r="GET37" s="176"/>
      <c r="GEU37" s="176"/>
      <c r="GEV37" s="176"/>
      <c r="GEW37" s="176"/>
      <c r="GEX37" s="176"/>
      <c r="GEY37" s="176"/>
      <c r="GEZ37" s="176"/>
      <c r="GFA37" s="176"/>
      <c r="GFB37" s="176"/>
      <c r="GFC37" s="176"/>
      <c r="GFD37" s="176"/>
      <c r="GFE37" s="176"/>
      <c r="GFF37" s="176"/>
      <c r="GFG37" s="176"/>
      <c r="GFH37" s="176"/>
      <c r="GFI37" s="176"/>
      <c r="GFJ37" s="176"/>
      <c r="GFK37" s="176"/>
      <c r="GFL37" s="176"/>
      <c r="GFM37" s="176"/>
      <c r="GFN37" s="176"/>
      <c r="GFO37" s="176"/>
      <c r="GFP37" s="176"/>
      <c r="GFQ37" s="176"/>
      <c r="GFR37" s="176"/>
      <c r="GFS37" s="176"/>
      <c r="GFT37" s="176"/>
      <c r="GFU37" s="176"/>
      <c r="GFV37" s="176"/>
      <c r="GFW37" s="176"/>
      <c r="GFX37" s="176"/>
      <c r="GFY37" s="176"/>
      <c r="GFZ37" s="176"/>
      <c r="GGA37" s="176"/>
      <c r="GGB37" s="176"/>
      <c r="GGC37" s="176"/>
      <c r="GGD37" s="176"/>
      <c r="GGE37" s="176"/>
      <c r="GGF37" s="176"/>
      <c r="GGG37" s="176"/>
      <c r="GGH37" s="176"/>
      <c r="GGI37" s="176"/>
      <c r="GGJ37" s="176"/>
      <c r="GGK37" s="176"/>
      <c r="GGL37" s="176"/>
      <c r="GGM37" s="176"/>
      <c r="GGN37" s="176"/>
      <c r="GGO37" s="176"/>
      <c r="GGP37" s="176"/>
      <c r="GGQ37" s="176"/>
      <c r="GGR37" s="176"/>
      <c r="GGS37" s="176"/>
      <c r="GGT37" s="176"/>
      <c r="GGU37" s="176"/>
      <c r="GGV37" s="176"/>
      <c r="GGW37" s="176"/>
      <c r="GGX37" s="176"/>
      <c r="GGY37" s="176"/>
      <c r="GGZ37" s="176"/>
      <c r="GHA37" s="176"/>
      <c r="GHB37" s="176"/>
      <c r="GHC37" s="176"/>
      <c r="GHD37" s="176"/>
      <c r="GHE37" s="176"/>
      <c r="GHF37" s="176"/>
      <c r="GHG37" s="176"/>
      <c r="GHH37" s="176"/>
      <c r="GHI37" s="176"/>
      <c r="GHJ37" s="176"/>
      <c r="GHK37" s="176"/>
      <c r="GHL37" s="176"/>
      <c r="GHM37" s="176"/>
      <c r="GHN37" s="176"/>
      <c r="GHO37" s="176"/>
      <c r="GHP37" s="176"/>
      <c r="GHQ37" s="176"/>
      <c r="GHR37" s="176"/>
      <c r="GHS37" s="176"/>
      <c r="GHT37" s="176"/>
      <c r="GHU37" s="176"/>
      <c r="GHV37" s="176"/>
      <c r="GHW37" s="176"/>
      <c r="GHX37" s="176"/>
      <c r="GHY37" s="176"/>
      <c r="GHZ37" s="176"/>
      <c r="GIA37" s="176"/>
      <c r="GIB37" s="176"/>
      <c r="GIC37" s="176"/>
      <c r="GID37" s="176"/>
      <c r="GIE37" s="176"/>
      <c r="GIF37" s="176"/>
      <c r="GIG37" s="176"/>
      <c r="GIH37" s="176"/>
      <c r="GII37" s="176"/>
      <c r="GIJ37" s="176"/>
      <c r="GIK37" s="176"/>
      <c r="GIL37" s="176"/>
      <c r="GIM37" s="176"/>
      <c r="GIN37" s="176"/>
      <c r="GIO37" s="176"/>
      <c r="GIP37" s="176"/>
      <c r="GIQ37" s="176"/>
      <c r="GIR37" s="176"/>
      <c r="GIS37" s="176"/>
      <c r="GIT37" s="176"/>
      <c r="GIU37" s="176"/>
      <c r="GIV37" s="176"/>
      <c r="GIW37" s="176"/>
      <c r="GIX37" s="176"/>
      <c r="GIY37" s="176"/>
      <c r="GIZ37" s="176"/>
      <c r="GJA37" s="176"/>
      <c r="GJB37" s="176"/>
      <c r="GJC37" s="176"/>
      <c r="GJD37" s="176"/>
      <c r="GJE37" s="176"/>
      <c r="GJF37" s="176"/>
      <c r="GJG37" s="176"/>
      <c r="GJH37" s="176"/>
      <c r="GJI37" s="176"/>
      <c r="GJJ37" s="176"/>
      <c r="GJK37" s="176"/>
      <c r="GJL37" s="176"/>
      <c r="GJM37" s="176"/>
      <c r="GJN37" s="176"/>
      <c r="GJO37" s="176"/>
      <c r="GJP37" s="176"/>
      <c r="GJQ37" s="176"/>
      <c r="GJR37" s="176"/>
      <c r="GJS37" s="176"/>
      <c r="GJT37" s="176"/>
      <c r="GJU37" s="176"/>
      <c r="GJV37" s="176"/>
      <c r="GJW37" s="176"/>
      <c r="GJX37" s="176"/>
      <c r="GJY37" s="176"/>
      <c r="GJZ37" s="176"/>
      <c r="GKA37" s="176"/>
      <c r="GKB37" s="176"/>
      <c r="GKC37" s="176"/>
      <c r="GKD37" s="176"/>
      <c r="GKE37" s="176"/>
      <c r="GKF37" s="176"/>
      <c r="GKG37" s="176"/>
      <c r="GKH37" s="176"/>
      <c r="GKI37" s="176"/>
      <c r="GKJ37" s="176"/>
      <c r="GKK37" s="176"/>
      <c r="GKL37" s="176"/>
      <c r="GKM37" s="176"/>
      <c r="GKN37" s="176"/>
      <c r="GKO37" s="176"/>
      <c r="GKP37" s="176"/>
      <c r="GKQ37" s="176"/>
      <c r="GKR37" s="176"/>
      <c r="GKS37" s="176"/>
      <c r="GKT37" s="176"/>
      <c r="GKU37" s="176"/>
      <c r="GKV37" s="176"/>
      <c r="GKW37" s="176"/>
      <c r="GKX37" s="176"/>
      <c r="GKY37" s="176"/>
      <c r="GKZ37" s="176"/>
      <c r="GLA37" s="176"/>
      <c r="GLB37" s="176"/>
      <c r="GLC37" s="176"/>
      <c r="GLD37" s="176"/>
      <c r="GLE37" s="176"/>
      <c r="GLF37" s="176"/>
      <c r="GLG37" s="176"/>
      <c r="GLH37" s="176"/>
      <c r="GLI37" s="176"/>
      <c r="GLJ37" s="176"/>
      <c r="GLK37" s="176"/>
      <c r="GLL37" s="176"/>
      <c r="GLM37" s="176"/>
      <c r="GLN37" s="176"/>
      <c r="GLO37" s="176"/>
      <c r="GLP37" s="176"/>
      <c r="GLQ37" s="176"/>
      <c r="GLR37" s="176"/>
      <c r="GLS37" s="176"/>
      <c r="GLT37" s="176"/>
      <c r="GLU37" s="176"/>
      <c r="GLV37" s="176"/>
      <c r="GLW37" s="176"/>
      <c r="GLX37" s="176"/>
      <c r="GLY37" s="176"/>
      <c r="GLZ37" s="176"/>
      <c r="GMA37" s="176"/>
      <c r="GMB37" s="176"/>
      <c r="GMC37" s="176"/>
      <c r="GMD37" s="176"/>
      <c r="GME37" s="176"/>
      <c r="GMF37" s="176"/>
      <c r="GMG37" s="176"/>
      <c r="GMH37" s="176"/>
      <c r="GMI37" s="176"/>
      <c r="GMJ37" s="176"/>
      <c r="GMK37" s="176"/>
      <c r="GML37" s="176"/>
      <c r="GMM37" s="176"/>
      <c r="GMN37" s="176"/>
      <c r="GMO37" s="176"/>
      <c r="GMP37" s="176"/>
      <c r="GMQ37" s="176"/>
      <c r="GMR37" s="176"/>
      <c r="GMS37" s="176"/>
      <c r="GMT37" s="176"/>
      <c r="GMU37" s="176"/>
      <c r="GMV37" s="176"/>
      <c r="GMW37" s="176"/>
      <c r="GMX37" s="176"/>
      <c r="GMY37" s="176"/>
      <c r="GMZ37" s="176"/>
      <c r="GNA37" s="176"/>
      <c r="GNB37" s="176"/>
      <c r="GNC37" s="176"/>
      <c r="GND37" s="176"/>
      <c r="GNE37" s="176"/>
      <c r="GNF37" s="176"/>
      <c r="GNG37" s="176"/>
      <c r="GNH37" s="176"/>
      <c r="GNI37" s="176"/>
      <c r="GNJ37" s="176"/>
      <c r="GNK37" s="176"/>
      <c r="GNL37" s="176"/>
      <c r="GNM37" s="176"/>
      <c r="GNN37" s="176"/>
      <c r="GNO37" s="176"/>
      <c r="GNP37" s="176"/>
      <c r="GNQ37" s="176"/>
      <c r="GNR37" s="176"/>
      <c r="GNS37" s="176"/>
      <c r="GNT37" s="176"/>
      <c r="GNU37" s="176"/>
      <c r="GNV37" s="176"/>
      <c r="GNW37" s="176"/>
      <c r="GNX37" s="176"/>
      <c r="GNY37" s="176"/>
      <c r="GNZ37" s="176"/>
      <c r="GOA37" s="176"/>
      <c r="GOB37" s="176"/>
      <c r="GOC37" s="176"/>
      <c r="GOD37" s="176"/>
      <c r="GOE37" s="176"/>
      <c r="GOF37" s="176"/>
      <c r="GOG37" s="176"/>
      <c r="GOH37" s="176"/>
      <c r="GOI37" s="176"/>
      <c r="GOJ37" s="176"/>
      <c r="GOK37" s="176"/>
      <c r="GOL37" s="176"/>
      <c r="GOM37" s="176"/>
      <c r="GON37" s="176"/>
      <c r="GOO37" s="176"/>
      <c r="GOP37" s="176"/>
      <c r="GOQ37" s="176"/>
      <c r="GOR37" s="176"/>
      <c r="GOS37" s="176"/>
      <c r="GOT37" s="176"/>
      <c r="GOU37" s="176"/>
      <c r="GOV37" s="176"/>
      <c r="GOW37" s="176"/>
      <c r="GOX37" s="176"/>
      <c r="GOY37" s="176"/>
      <c r="GOZ37" s="176"/>
      <c r="GPA37" s="176"/>
      <c r="GPB37" s="176"/>
      <c r="GPC37" s="176"/>
      <c r="GPD37" s="176"/>
      <c r="GPE37" s="176"/>
      <c r="GPF37" s="176"/>
      <c r="GPG37" s="176"/>
      <c r="GPH37" s="176"/>
      <c r="GPI37" s="176"/>
      <c r="GPJ37" s="176"/>
      <c r="GPK37" s="176"/>
      <c r="GPL37" s="176"/>
      <c r="GPM37" s="176"/>
      <c r="GPN37" s="176"/>
      <c r="GPO37" s="176"/>
      <c r="GPP37" s="176"/>
      <c r="GPQ37" s="176"/>
      <c r="GPR37" s="176"/>
      <c r="GPS37" s="176"/>
      <c r="GPT37" s="176"/>
      <c r="GPU37" s="176"/>
      <c r="GPV37" s="176"/>
      <c r="GPW37" s="176"/>
      <c r="GPX37" s="176"/>
      <c r="GPY37" s="176"/>
      <c r="GPZ37" s="176"/>
      <c r="GQA37" s="176"/>
      <c r="GQB37" s="176"/>
      <c r="GQC37" s="176"/>
      <c r="GQD37" s="176"/>
      <c r="GQE37" s="176"/>
      <c r="GQF37" s="176"/>
      <c r="GQG37" s="176"/>
      <c r="GQH37" s="176"/>
      <c r="GQI37" s="176"/>
      <c r="GQJ37" s="176"/>
      <c r="GQK37" s="176"/>
      <c r="GQL37" s="176"/>
      <c r="GQM37" s="176"/>
      <c r="GQN37" s="176"/>
      <c r="GQO37" s="176"/>
      <c r="GQP37" s="176"/>
      <c r="GQQ37" s="176"/>
      <c r="GQR37" s="176"/>
      <c r="GQS37" s="176"/>
      <c r="GQT37" s="176"/>
      <c r="GQU37" s="176"/>
      <c r="GQV37" s="176"/>
      <c r="GQW37" s="176"/>
      <c r="GQX37" s="176"/>
      <c r="GQY37" s="176"/>
      <c r="GQZ37" s="176"/>
      <c r="GRA37" s="176"/>
      <c r="GRB37" s="176"/>
      <c r="GRC37" s="176"/>
      <c r="GRD37" s="176"/>
      <c r="GRE37" s="176"/>
      <c r="GRF37" s="176"/>
      <c r="GRG37" s="176"/>
      <c r="GRH37" s="176"/>
      <c r="GRI37" s="176"/>
      <c r="GRJ37" s="176"/>
      <c r="GRK37" s="176"/>
      <c r="GRL37" s="176"/>
      <c r="GRM37" s="176"/>
      <c r="GRN37" s="176"/>
      <c r="GRO37" s="176"/>
      <c r="GRP37" s="176"/>
      <c r="GRQ37" s="176"/>
      <c r="GRR37" s="176"/>
      <c r="GRS37" s="176"/>
      <c r="GRT37" s="176"/>
      <c r="GRU37" s="176"/>
      <c r="GRV37" s="176"/>
      <c r="GRW37" s="176"/>
      <c r="GRX37" s="176"/>
      <c r="GRY37" s="176"/>
      <c r="GRZ37" s="176"/>
      <c r="GSA37" s="176"/>
      <c r="GSB37" s="176"/>
      <c r="GSC37" s="176"/>
      <c r="GSD37" s="176"/>
      <c r="GSE37" s="176"/>
      <c r="GSF37" s="176"/>
      <c r="GSG37" s="176"/>
      <c r="GSH37" s="176"/>
      <c r="GSI37" s="176"/>
      <c r="GSJ37" s="176"/>
      <c r="GSK37" s="176"/>
      <c r="GSL37" s="176"/>
      <c r="GSM37" s="176"/>
      <c r="GSN37" s="176"/>
      <c r="GSO37" s="176"/>
      <c r="GSP37" s="176"/>
      <c r="GSQ37" s="176"/>
      <c r="GSR37" s="176"/>
      <c r="GSS37" s="176"/>
      <c r="GST37" s="176"/>
      <c r="GSU37" s="176"/>
      <c r="GSV37" s="176"/>
      <c r="GSW37" s="176"/>
      <c r="GSX37" s="176"/>
      <c r="GSY37" s="176"/>
      <c r="GSZ37" s="176"/>
      <c r="GTA37" s="176"/>
      <c r="GTB37" s="176"/>
      <c r="GTC37" s="176"/>
      <c r="GTD37" s="176"/>
      <c r="GTE37" s="176"/>
      <c r="GTF37" s="176"/>
      <c r="GTG37" s="176"/>
      <c r="GTH37" s="176"/>
      <c r="GTI37" s="176"/>
      <c r="GTJ37" s="176"/>
      <c r="GTK37" s="176"/>
      <c r="GTL37" s="176"/>
      <c r="GTM37" s="176"/>
      <c r="GTN37" s="176"/>
      <c r="GTO37" s="176"/>
      <c r="GTP37" s="176"/>
      <c r="GTQ37" s="176"/>
      <c r="GTR37" s="176"/>
      <c r="GTS37" s="176"/>
      <c r="GTT37" s="176"/>
      <c r="GTU37" s="176"/>
      <c r="GTV37" s="176"/>
      <c r="GTW37" s="176"/>
      <c r="GTX37" s="176"/>
      <c r="GTY37" s="176"/>
      <c r="GTZ37" s="176"/>
      <c r="GUA37" s="176"/>
      <c r="GUB37" s="176"/>
      <c r="GUC37" s="176"/>
      <c r="GUD37" s="176"/>
      <c r="GUE37" s="176"/>
      <c r="GUF37" s="176"/>
      <c r="GUG37" s="176"/>
      <c r="GUH37" s="176"/>
      <c r="GUI37" s="176"/>
      <c r="GUJ37" s="176"/>
      <c r="GUK37" s="176"/>
      <c r="GUL37" s="176"/>
      <c r="GUM37" s="176"/>
      <c r="GUN37" s="176"/>
      <c r="GUO37" s="176"/>
      <c r="GUP37" s="176"/>
      <c r="GUQ37" s="176"/>
      <c r="GUR37" s="176"/>
      <c r="GUS37" s="176"/>
      <c r="GUT37" s="176"/>
      <c r="GUU37" s="176"/>
      <c r="GUV37" s="176"/>
      <c r="GUW37" s="176"/>
      <c r="GUX37" s="176"/>
      <c r="GUY37" s="176"/>
      <c r="GUZ37" s="176"/>
      <c r="GVA37" s="176"/>
      <c r="GVB37" s="176"/>
      <c r="GVC37" s="176"/>
      <c r="GVD37" s="176"/>
      <c r="GVE37" s="176"/>
      <c r="GVF37" s="176"/>
      <c r="GVG37" s="176"/>
      <c r="GVH37" s="176"/>
      <c r="GVI37" s="176"/>
      <c r="GVJ37" s="176"/>
      <c r="GVK37" s="176"/>
      <c r="GVL37" s="176"/>
      <c r="GVM37" s="176"/>
      <c r="GVN37" s="176"/>
      <c r="GVO37" s="176"/>
      <c r="GVP37" s="176"/>
      <c r="GVQ37" s="176"/>
      <c r="GVR37" s="176"/>
      <c r="GVS37" s="176"/>
      <c r="GVT37" s="176"/>
      <c r="GVU37" s="176"/>
      <c r="GVV37" s="176"/>
      <c r="GVW37" s="176"/>
      <c r="GVX37" s="176"/>
      <c r="GVY37" s="176"/>
      <c r="GVZ37" s="176"/>
      <c r="GWA37" s="176"/>
      <c r="GWB37" s="176"/>
      <c r="GWC37" s="176"/>
      <c r="GWD37" s="176"/>
      <c r="GWE37" s="176"/>
      <c r="GWF37" s="176"/>
      <c r="GWG37" s="176"/>
      <c r="GWH37" s="176"/>
      <c r="GWI37" s="176"/>
      <c r="GWJ37" s="176"/>
      <c r="GWK37" s="176"/>
      <c r="GWL37" s="176"/>
      <c r="GWM37" s="176"/>
      <c r="GWN37" s="176"/>
      <c r="GWO37" s="176"/>
      <c r="GWP37" s="176"/>
      <c r="GWQ37" s="176"/>
      <c r="GWR37" s="176"/>
      <c r="GWS37" s="176"/>
      <c r="GWT37" s="176"/>
      <c r="GWU37" s="176"/>
      <c r="GWV37" s="176"/>
      <c r="GWW37" s="176"/>
      <c r="GWX37" s="176"/>
      <c r="GWY37" s="176"/>
      <c r="GWZ37" s="176"/>
      <c r="GXA37" s="176"/>
      <c r="GXB37" s="176"/>
      <c r="GXC37" s="176"/>
      <c r="GXD37" s="176"/>
      <c r="GXE37" s="176"/>
      <c r="GXF37" s="176"/>
      <c r="GXG37" s="176"/>
      <c r="GXH37" s="176"/>
      <c r="GXI37" s="176"/>
      <c r="GXJ37" s="176"/>
      <c r="GXK37" s="176"/>
      <c r="GXL37" s="176"/>
      <c r="GXM37" s="176"/>
      <c r="GXN37" s="176"/>
      <c r="GXO37" s="176"/>
      <c r="GXP37" s="176"/>
      <c r="GXQ37" s="176"/>
      <c r="GXR37" s="176"/>
      <c r="GXS37" s="176"/>
      <c r="GXT37" s="176"/>
      <c r="GXU37" s="176"/>
      <c r="GXV37" s="176"/>
      <c r="GXW37" s="176"/>
      <c r="GXX37" s="176"/>
      <c r="GXY37" s="176"/>
      <c r="GXZ37" s="176"/>
      <c r="GYA37" s="176"/>
      <c r="GYB37" s="176"/>
      <c r="GYC37" s="176"/>
      <c r="GYD37" s="176"/>
      <c r="GYE37" s="176"/>
      <c r="GYF37" s="176"/>
      <c r="GYG37" s="176"/>
      <c r="GYH37" s="176"/>
      <c r="GYI37" s="176"/>
      <c r="GYJ37" s="176"/>
      <c r="GYK37" s="176"/>
      <c r="GYL37" s="176"/>
      <c r="GYM37" s="176"/>
      <c r="GYN37" s="176"/>
      <c r="GYO37" s="176"/>
      <c r="GYP37" s="176"/>
      <c r="GYQ37" s="176"/>
      <c r="GYR37" s="176"/>
      <c r="GYS37" s="176"/>
      <c r="GYT37" s="176"/>
      <c r="GYU37" s="176"/>
      <c r="GYV37" s="176"/>
      <c r="GYW37" s="176"/>
      <c r="GYX37" s="176"/>
      <c r="GYY37" s="176"/>
      <c r="GYZ37" s="176"/>
      <c r="GZA37" s="176"/>
      <c r="GZB37" s="176"/>
      <c r="GZC37" s="176"/>
      <c r="GZD37" s="176"/>
      <c r="GZE37" s="176"/>
      <c r="GZF37" s="176"/>
      <c r="GZG37" s="176"/>
      <c r="GZH37" s="176"/>
      <c r="GZI37" s="176"/>
      <c r="GZJ37" s="176"/>
      <c r="GZK37" s="176"/>
      <c r="GZL37" s="176"/>
      <c r="GZM37" s="176"/>
      <c r="GZN37" s="176"/>
      <c r="GZO37" s="176"/>
      <c r="GZP37" s="176"/>
      <c r="GZQ37" s="176"/>
      <c r="GZR37" s="176"/>
      <c r="GZS37" s="176"/>
      <c r="GZT37" s="176"/>
      <c r="GZU37" s="176"/>
      <c r="GZV37" s="176"/>
      <c r="GZW37" s="176"/>
      <c r="GZX37" s="176"/>
      <c r="GZY37" s="176"/>
      <c r="GZZ37" s="176"/>
      <c r="HAA37" s="176"/>
      <c r="HAB37" s="176"/>
      <c r="HAC37" s="176"/>
      <c r="HAD37" s="176"/>
      <c r="HAE37" s="176"/>
      <c r="HAF37" s="176"/>
      <c r="HAG37" s="176"/>
      <c r="HAH37" s="176"/>
      <c r="HAI37" s="176"/>
      <c r="HAJ37" s="176"/>
      <c r="HAK37" s="176"/>
      <c r="HAL37" s="176"/>
      <c r="HAM37" s="176"/>
      <c r="HAN37" s="176"/>
      <c r="HAO37" s="176"/>
      <c r="HAP37" s="176"/>
      <c r="HAQ37" s="176"/>
      <c r="HAR37" s="176"/>
      <c r="HAS37" s="176"/>
      <c r="HAT37" s="176"/>
      <c r="HAU37" s="176"/>
      <c r="HAV37" s="176"/>
      <c r="HAW37" s="176"/>
      <c r="HAX37" s="176"/>
      <c r="HAY37" s="176"/>
      <c r="HAZ37" s="176"/>
      <c r="HBA37" s="176"/>
      <c r="HBB37" s="176"/>
      <c r="HBC37" s="176"/>
      <c r="HBD37" s="176"/>
      <c r="HBE37" s="176"/>
      <c r="HBF37" s="176"/>
      <c r="HBG37" s="176"/>
      <c r="HBH37" s="176"/>
      <c r="HBI37" s="176"/>
      <c r="HBJ37" s="176"/>
      <c r="HBK37" s="176"/>
      <c r="HBL37" s="176"/>
      <c r="HBM37" s="176"/>
      <c r="HBN37" s="176"/>
      <c r="HBO37" s="176"/>
      <c r="HBP37" s="176"/>
      <c r="HBQ37" s="176"/>
      <c r="HBR37" s="176"/>
      <c r="HBS37" s="176"/>
      <c r="HBT37" s="176"/>
      <c r="HBU37" s="176"/>
      <c r="HBV37" s="176"/>
      <c r="HBW37" s="176"/>
      <c r="HBX37" s="176"/>
      <c r="HBY37" s="176"/>
      <c r="HBZ37" s="176"/>
      <c r="HCA37" s="176"/>
      <c r="HCB37" s="176"/>
      <c r="HCC37" s="176"/>
      <c r="HCD37" s="176"/>
      <c r="HCE37" s="176"/>
      <c r="HCF37" s="176"/>
      <c r="HCG37" s="176"/>
      <c r="HCH37" s="176"/>
      <c r="HCI37" s="176"/>
      <c r="HCJ37" s="176"/>
      <c r="HCK37" s="176"/>
      <c r="HCL37" s="176"/>
      <c r="HCM37" s="176"/>
      <c r="HCN37" s="176"/>
      <c r="HCO37" s="176"/>
      <c r="HCP37" s="176"/>
      <c r="HCQ37" s="176"/>
      <c r="HCR37" s="176"/>
      <c r="HCS37" s="176"/>
      <c r="HCT37" s="176"/>
      <c r="HCU37" s="176"/>
      <c r="HCV37" s="176"/>
      <c r="HCW37" s="176"/>
      <c r="HCX37" s="176"/>
      <c r="HCY37" s="176"/>
      <c r="HCZ37" s="176"/>
      <c r="HDA37" s="176"/>
      <c r="HDB37" s="176"/>
      <c r="HDC37" s="176"/>
      <c r="HDD37" s="176"/>
      <c r="HDE37" s="176"/>
      <c r="HDF37" s="176"/>
      <c r="HDG37" s="176"/>
      <c r="HDH37" s="176"/>
      <c r="HDI37" s="176"/>
      <c r="HDJ37" s="176"/>
      <c r="HDK37" s="176"/>
      <c r="HDL37" s="176"/>
      <c r="HDM37" s="176"/>
      <c r="HDN37" s="176"/>
      <c r="HDO37" s="176"/>
      <c r="HDP37" s="176"/>
      <c r="HDQ37" s="176"/>
      <c r="HDR37" s="176"/>
      <c r="HDS37" s="176"/>
      <c r="HDT37" s="176"/>
      <c r="HDU37" s="176"/>
      <c r="HDV37" s="176"/>
      <c r="HDW37" s="176"/>
      <c r="HDX37" s="176"/>
      <c r="HDY37" s="176"/>
      <c r="HDZ37" s="176"/>
      <c r="HEA37" s="176"/>
      <c r="HEB37" s="176"/>
      <c r="HEC37" s="176"/>
      <c r="HED37" s="176"/>
      <c r="HEE37" s="176"/>
      <c r="HEF37" s="176"/>
      <c r="HEG37" s="176"/>
      <c r="HEH37" s="176"/>
      <c r="HEI37" s="176"/>
      <c r="HEJ37" s="176"/>
      <c r="HEK37" s="176"/>
      <c r="HEL37" s="176"/>
      <c r="HEM37" s="176"/>
      <c r="HEN37" s="176"/>
      <c r="HEO37" s="176"/>
      <c r="HEP37" s="176"/>
      <c r="HEQ37" s="176"/>
      <c r="HER37" s="176"/>
      <c r="HES37" s="176"/>
      <c r="HET37" s="176"/>
      <c r="HEU37" s="176"/>
      <c r="HEV37" s="176"/>
      <c r="HEW37" s="176"/>
      <c r="HEX37" s="176"/>
      <c r="HEY37" s="176"/>
      <c r="HEZ37" s="176"/>
      <c r="HFA37" s="176"/>
      <c r="HFB37" s="176"/>
      <c r="HFC37" s="176"/>
      <c r="HFD37" s="176"/>
      <c r="HFE37" s="176"/>
      <c r="HFF37" s="176"/>
      <c r="HFG37" s="176"/>
      <c r="HFH37" s="176"/>
      <c r="HFI37" s="176"/>
      <c r="HFJ37" s="176"/>
      <c r="HFK37" s="176"/>
      <c r="HFL37" s="176"/>
      <c r="HFM37" s="176"/>
      <c r="HFN37" s="176"/>
      <c r="HFO37" s="176"/>
      <c r="HFP37" s="176"/>
      <c r="HFQ37" s="176"/>
      <c r="HFR37" s="176"/>
      <c r="HFS37" s="176"/>
      <c r="HFT37" s="176"/>
      <c r="HFU37" s="176"/>
      <c r="HFV37" s="176"/>
      <c r="HFW37" s="176"/>
      <c r="HFX37" s="176"/>
      <c r="HFY37" s="176"/>
      <c r="HFZ37" s="176"/>
      <c r="HGA37" s="176"/>
      <c r="HGB37" s="176"/>
      <c r="HGC37" s="176"/>
      <c r="HGD37" s="176"/>
      <c r="HGE37" s="176"/>
      <c r="HGF37" s="176"/>
      <c r="HGG37" s="176"/>
      <c r="HGH37" s="176"/>
      <c r="HGI37" s="176"/>
      <c r="HGJ37" s="176"/>
      <c r="HGK37" s="176"/>
      <c r="HGL37" s="176"/>
      <c r="HGM37" s="176"/>
      <c r="HGN37" s="176"/>
      <c r="HGO37" s="176"/>
      <c r="HGP37" s="176"/>
      <c r="HGQ37" s="176"/>
      <c r="HGR37" s="176"/>
      <c r="HGS37" s="176"/>
      <c r="HGT37" s="176"/>
      <c r="HGU37" s="176"/>
      <c r="HGV37" s="176"/>
      <c r="HGW37" s="176"/>
      <c r="HGX37" s="176"/>
      <c r="HGY37" s="176"/>
      <c r="HGZ37" s="176"/>
      <c r="HHA37" s="176"/>
      <c r="HHB37" s="176"/>
      <c r="HHC37" s="176"/>
      <c r="HHD37" s="176"/>
      <c r="HHE37" s="176"/>
      <c r="HHF37" s="176"/>
      <c r="HHG37" s="176"/>
      <c r="HHH37" s="176"/>
      <c r="HHI37" s="176"/>
      <c r="HHJ37" s="176"/>
      <c r="HHK37" s="176"/>
      <c r="HHL37" s="176"/>
      <c r="HHM37" s="176"/>
      <c r="HHN37" s="176"/>
      <c r="HHO37" s="176"/>
      <c r="HHP37" s="176"/>
      <c r="HHQ37" s="176"/>
      <c r="HHR37" s="176"/>
      <c r="HHS37" s="176"/>
      <c r="HHT37" s="176"/>
      <c r="HHU37" s="176"/>
      <c r="HHV37" s="176"/>
      <c r="HHW37" s="176"/>
      <c r="HHX37" s="176"/>
      <c r="HHY37" s="176"/>
      <c r="HHZ37" s="176"/>
      <c r="HIA37" s="176"/>
      <c r="HIB37" s="176"/>
      <c r="HIC37" s="176"/>
      <c r="HID37" s="176"/>
      <c r="HIE37" s="176"/>
      <c r="HIF37" s="176"/>
      <c r="HIG37" s="176"/>
      <c r="HIH37" s="176"/>
      <c r="HII37" s="176"/>
      <c r="HIJ37" s="176"/>
      <c r="HIK37" s="176"/>
      <c r="HIL37" s="176"/>
      <c r="HIM37" s="176"/>
      <c r="HIN37" s="176"/>
      <c r="HIO37" s="176"/>
      <c r="HIP37" s="176"/>
      <c r="HIQ37" s="176"/>
      <c r="HIR37" s="176"/>
      <c r="HIS37" s="176"/>
      <c r="HIT37" s="176"/>
      <c r="HIU37" s="176"/>
      <c r="HIV37" s="176"/>
      <c r="HIW37" s="176"/>
      <c r="HIX37" s="176"/>
      <c r="HIY37" s="176"/>
      <c r="HIZ37" s="176"/>
      <c r="HJA37" s="176"/>
      <c r="HJB37" s="176"/>
      <c r="HJC37" s="176"/>
      <c r="HJD37" s="176"/>
      <c r="HJE37" s="176"/>
      <c r="HJF37" s="176"/>
      <c r="HJG37" s="176"/>
      <c r="HJH37" s="176"/>
      <c r="HJI37" s="176"/>
      <c r="HJJ37" s="176"/>
      <c r="HJK37" s="176"/>
      <c r="HJL37" s="176"/>
      <c r="HJM37" s="176"/>
      <c r="HJN37" s="176"/>
      <c r="HJO37" s="176"/>
      <c r="HJP37" s="176"/>
      <c r="HJQ37" s="176"/>
      <c r="HJR37" s="176"/>
      <c r="HJS37" s="176"/>
      <c r="HJT37" s="176"/>
      <c r="HJU37" s="176"/>
      <c r="HJV37" s="176"/>
      <c r="HJW37" s="176"/>
      <c r="HJX37" s="176"/>
      <c r="HJY37" s="176"/>
      <c r="HJZ37" s="176"/>
      <c r="HKA37" s="176"/>
      <c r="HKB37" s="176"/>
      <c r="HKC37" s="176"/>
      <c r="HKD37" s="176"/>
      <c r="HKE37" s="176"/>
      <c r="HKF37" s="176"/>
      <c r="HKG37" s="176"/>
      <c r="HKH37" s="176"/>
      <c r="HKI37" s="176"/>
      <c r="HKJ37" s="176"/>
      <c r="HKK37" s="176"/>
      <c r="HKL37" s="176"/>
      <c r="HKM37" s="176"/>
      <c r="HKN37" s="176"/>
      <c r="HKO37" s="176"/>
      <c r="HKP37" s="176"/>
      <c r="HKQ37" s="176"/>
      <c r="HKR37" s="176"/>
      <c r="HKS37" s="176"/>
      <c r="HKT37" s="176"/>
      <c r="HKU37" s="176"/>
      <c r="HKV37" s="176"/>
      <c r="HKW37" s="176"/>
      <c r="HKX37" s="176"/>
      <c r="HKY37" s="176"/>
      <c r="HKZ37" s="176"/>
      <c r="HLA37" s="176"/>
      <c r="HLB37" s="176"/>
      <c r="HLC37" s="176"/>
      <c r="HLD37" s="176"/>
      <c r="HLE37" s="176"/>
      <c r="HLF37" s="176"/>
      <c r="HLG37" s="176"/>
      <c r="HLH37" s="176"/>
      <c r="HLI37" s="176"/>
      <c r="HLJ37" s="176"/>
      <c r="HLK37" s="176"/>
      <c r="HLL37" s="176"/>
      <c r="HLM37" s="176"/>
      <c r="HLN37" s="176"/>
      <c r="HLO37" s="176"/>
      <c r="HLP37" s="176"/>
      <c r="HLQ37" s="176"/>
      <c r="HLR37" s="176"/>
      <c r="HLS37" s="176"/>
      <c r="HLT37" s="176"/>
      <c r="HLU37" s="176"/>
      <c r="HLV37" s="176"/>
      <c r="HLW37" s="176"/>
      <c r="HLX37" s="176"/>
      <c r="HLY37" s="176"/>
      <c r="HLZ37" s="176"/>
      <c r="HMA37" s="176"/>
      <c r="HMB37" s="176"/>
      <c r="HMC37" s="176"/>
      <c r="HMD37" s="176"/>
      <c r="HME37" s="176"/>
      <c r="HMF37" s="176"/>
      <c r="HMG37" s="176"/>
      <c r="HMH37" s="176"/>
      <c r="HMI37" s="176"/>
      <c r="HMJ37" s="176"/>
      <c r="HMK37" s="176"/>
      <c r="HML37" s="176"/>
      <c r="HMM37" s="176"/>
      <c r="HMN37" s="176"/>
      <c r="HMO37" s="176"/>
      <c r="HMP37" s="176"/>
      <c r="HMQ37" s="176"/>
      <c r="HMR37" s="176"/>
      <c r="HMS37" s="176"/>
      <c r="HMT37" s="176"/>
      <c r="HMU37" s="176"/>
      <c r="HMV37" s="176"/>
      <c r="HMW37" s="176"/>
      <c r="HMX37" s="176"/>
      <c r="HMY37" s="176"/>
      <c r="HMZ37" s="176"/>
      <c r="HNA37" s="176"/>
      <c r="HNB37" s="176"/>
      <c r="HNC37" s="176"/>
      <c r="HND37" s="176"/>
      <c r="HNE37" s="176"/>
      <c r="HNF37" s="176"/>
      <c r="HNG37" s="176"/>
      <c r="HNH37" s="176"/>
      <c r="HNI37" s="176"/>
      <c r="HNJ37" s="176"/>
      <c r="HNK37" s="176"/>
      <c r="HNL37" s="176"/>
      <c r="HNM37" s="176"/>
      <c r="HNN37" s="176"/>
      <c r="HNO37" s="176"/>
      <c r="HNP37" s="176"/>
      <c r="HNQ37" s="176"/>
      <c r="HNR37" s="176"/>
      <c r="HNS37" s="176"/>
      <c r="HNT37" s="176"/>
      <c r="HNU37" s="176"/>
      <c r="HNV37" s="176"/>
      <c r="HNW37" s="176"/>
      <c r="HNX37" s="176"/>
      <c r="HNY37" s="176"/>
      <c r="HNZ37" s="176"/>
      <c r="HOA37" s="176"/>
      <c r="HOB37" s="176"/>
      <c r="HOC37" s="176"/>
      <c r="HOD37" s="176"/>
      <c r="HOE37" s="176"/>
      <c r="HOF37" s="176"/>
      <c r="HOG37" s="176"/>
      <c r="HOH37" s="176"/>
      <c r="HOI37" s="176"/>
      <c r="HOJ37" s="176"/>
      <c r="HOK37" s="176"/>
      <c r="HOL37" s="176"/>
      <c r="HOM37" s="176"/>
      <c r="HON37" s="176"/>
      <c r="HOO37" s="176"/>
      <c r="HOP37" s="176"/>
      <c r="HOQ37" s="176"/>
      <c r="HOR37" s="176"/>
      <c r="HOS37" s="176"/>
      <c r="HOT37" s="176"/>
      <c r="HOU37" s="176"/>
      <c r="HOV37" s="176"/>
      <c r="HOW37" s="176"/>
      <c r="HOX37" s="176"/>
      <c r="HOY37" s="176"/>
      <c r="HOZ37" s="176"/>
      <c r="HPA37" s="176"/>
      <c r="HPB37" s="176"/>
      <c r="HPC37" s="176"/>
      <c r="HPD37" s="176"/>
      <c r="HPE37" s="176"/>
      <c r="HPF37" s="176"/>
      <c r="HPG37" s="176"/>
      <c r="HPH37" s="176"/>
      <c r="HPI37" s="176"/>
      <c r="HPJ37" s="176"/>
      <c r="HPK37" s="176"/>
      <c r="HPL37" s="176"/>
      <c r="HPM37" s="176"/>
      <c r="HPN37" s="176"/>
      <c r="HPO37" s="176"/>
      <c r="HPP37" s="176"/>
      <c r="HPQ37" s="176"/>
      <c r="HPR37" s="176"/>
      <c r="HPS37" s="176"/>
      <c r="HPT37" s="176"/>
      <c r="HPU37" s="176"/>
      <c r="HPV37" s="176"/>
      <c r="HPW37" s="176"/>
      <c r="HPX37" s="176"/>
      <c r="HPY37" s="176"/>
      <c r="HPZ37" s="176"/>
      <c r="HQA37" s="176"/>
      <c r="HQB37" s="176"/>
      <c r="HQC37" s="176"/>
      <c r="HQD37" s="176"/>
      <c r="HQE37" s="176"/>
      <c r="HQF37" s="176"/>
      <c r="HQG37" s="176"/>
      <c r="HQH37" s="176"/>
      <c r="HQI37" s="176"/>
      <c r="HQJ37" s="176"/>
      <c r="HQK37" s="176"/>
      <c r="HQL37" s="176"/>
      <c r="HQM37" s="176"/>
      <c r="HQN37" s="176"/>
      <c r="HQO37" s="176"/>
      <c r="HQP37" s="176"/>
      <c r="HQQ37" s="176"/>
      <c r="HQR37" s="176"/>
      <c r="HQS37" s="176"/>
      <c r="HQT37" s="176"/>
      <c r="HQU37" s="176"/>
      <c r="HQV37" s="176"/>
      <c r="HQW37" s="176"/>
      <c r="HQX37" s="176"/>
      <c r="HQY37" s="176"/>
      <c r="HQZ37" s="176"/>
      <c r="HRA37" s="176"/>
      <c r="HRB37" s="176"/>
      <c r="HRC37" s="176"/>
      <c r="HRD37" s="176"/>
      <c r="HRE37" s="176"/>
      <c r="HRF37" s="176"/>
      <c r="HRG37" s="176"/>
      <c r="HRH37" s="176"/>
      <c r="HRI37" s="176"/>
      <c r="HRJ37" s="176"/>
      <c r="HRK37" s="176"/>
      <c r="HRL37" s="176"/>
      <c r="HRM37" s="176"/>
      <c r="HRN37" s="176"/>
      <c r="HRO37" s="176"/>
      <c r="HRP37" s="176"/>
      <c r="HRQ37" s="176"/>
      <c r="HRR37" s="176"/>
      <c r="HRS37" s="176"/>
      <c r="HRT37" s="176"/>
      <c r="HRU37" s="176"/>
      <c r="HRV37" s="176"/>
      <c r="HRW37" s="176"/>
      <c r="HRX37" s="176"/>
      <c r="HRY37" s="176"/>
      <c r="HRZ37" s="176"/>
      <c r="HSA37" s="176"/>
      <c r="HSB37" s="176"/>
      <c r="HSC37" s="176"/>
      <c r="HSD37" s="176"/>
      <c r="HSE37" s="176"/>
      <c r="HSF37" s="176"/>
      <c r="HSG37" s="176"/>
      <c r="HSH37" s="176"/>
      <c r="HSI37" s="176"/>
      <c r="HSJ37" s="176"/>
      <c r="HSK37" s="176"/>
      <c r="HSL37" s="176"/>
      <c r="HSM37" s="176"/>
      <c r="HSN37" s="176"/>
      <c r="HSO37" s="176"/>
      <c r="HSP37" s="176"/>
      <c r="HSQ37" s="176"/>
      <c r="HSR37" s="176"/>
      <c r="HSS37" s="176"/>
      <c r="HST37" s="176"/>
      <c r="HSU37" s="176"/>
      <c r="HSV37" s="176"/>
      <c r="HSW37" s="176"/>
      <c r="HSX37" s="176"/>
      <c r="HSY37" s="176"/>
      <c r="HSZ37" s="176"/>
      <c r="HTA37" s="176"/>
      <c r="HTB37" s="176"/>
      <c r="HTC37" s="176"/>
      <c r="HTD37" s="176"/>
      <c r="HTE37" s="176"/>
      <c r="HTF37" s="176"/>
      <c r="HTG37" s="176"/>
      <c r="HTH37" s="176"/>
      <c r="HTI37" s="176"/>
      <c r="HTJ37" s="176"/>
      <c r="HTK37" s="176"/>
      <c r="HTL37" s="176"/>
      <c r="HTM37" s="176"/>
      <c r="HTN37" s="176"/>
      <c r="HTO37" s="176"/>
      <c r="HTP37" s="176"/>
      <c r="HTQ37" s="176"/>
      <c r="HTR37" s="176"/>
      <c r="HTS37" s="176"/>
      <c r="HTT37" s="176"/>
      <c r="HTU37" s="176"/>
      <c r="HTV37" s="176"/>
      <c r="HTW37" s="176"/>
      <c r="HTX37" s="176"/>
      <c r="HTY37" s="176"/>
      <c r="HTZ37" s="176"/>
      <c r="HUA37" s="176"/>
      <c r="HUB37" s="176"/>
      <c r="HUC37" s="176"/>
      <c r="HUD37" s="176"/>
      <c r="HUE37" s="176"/>
      <c r="HUF37" s="176"/>
      <c r="HUG37" s="176"/>
      <c r="HUH37" s="176"/>
      <c r="HUI37" s="176"/>
      <c r="HUJ37" s="176"/>
      <c r="HUK37" s="176"/>
      <c r="HUL37" s="176"/>
      <c r="HUM37" s="176"/>
      <c r="HUN37" s="176"/>
      <c r="HUO37" s="176"/>
      <c r="HUP37" s="176"/>
      <c r="HUQ37" s="176"/>
      <c r="HUR37" s="176"/>
      <c r="HUS37" s="176"/>
      <c r="HUT37" s="176"/>
      <c r="HUU37" s="176"/>
      <c r="HUV37" s="176"/>
      <c r="HUW37" s="176"/>
      <c r="HUX37" s="176"/>
      <c r="HUY37" s="176"/>
      <c r="HUZ37" s="176"/>
      <c r="HVA37" s="176"/>
      <c r="HVB37" s="176"/>
      <c r="HVC37" s="176"/>
      <c r="HVD37" s="176"/>
      <c r="HVE37" s="176"/>
      <c r="HVF37" s="176"/>
      <c r="HVG37" s="176"/>
      <c r="HVH37" s="176"/>
      <c r="HVI37" s="176"/>
      <c r="HVJ37" s="176"/>
      <c r="HVK37" s="176"/>
      <c r="HVL37" s="176"/>
      <c r="HVM37" s="176"/>
      <c r="HVN37" s="176"/>
      <c r="HVO37" s="176"/>
      <c r="HVP37" s="176"/>
      <c r="HVQ37" s="176"/>
      <c r="HVR37" s="176"/>
      <c r="HVS37" s="176"/>
      <c r="HVT37" s="176"/>
      <c r="HVU37" s="176"/>
      <c r="HVV37" s="176"/>
      <c r="HVW37" s="176"/>
      <c r="HVX37" s="176"/>
      <c r="HVY37" s="176"/>
      <c r="HVZ37" s="176"/>
      <c r="HWA37" s="176"/>
      <c r="HWB37" s="176"/>
      <c r="HWC37" s="176"/>
      <c r="HWD37" s="176"/>
      <c r="HWE37" s="176"/>
      <c r="HWF37" s="176"/>
      <c r="HWG37" s="176"/>
      <c r="HWH37" s="176"/>
      <c r="HWI37" s="176"/>
      <c r="HWJ37" s="176"/>
      <c r="HWK37" s="176"/>
      <c r="HWL37" s="176"/>
      <c r="HWM37" s="176"/>
      <c r="HWN37" s="176"/>
      <c r="HWO37" s="176"/>
      <c r="HWP37" s="176"/>
      <c r="HWQ37" s="176"/>
      <c r="HWR37" s="176"/>
      <c r="HWS37" s="176"/>
      <c r="HWT37" s="176"/>
      <c r="HWU37" s="176"/>
      <c r="HWV37" s="176"/>
      <c r="HWW37" s="176"/>
      <c r="HWX37" s="176"/>
      <c r="HWY37" s="176"/>
      <c r="HWZ37" s="176"/>
      <c r="HXA37" s="176"/>
      <c r="HXB37" s="176"/>
      <c r="HXC37" s="176"/>
      <c r="HXD37" s="176"/>
      <c r="HXE37" s="176"/>
      <c r="HXF37" s="176"/>
      <c r="HXG37" s="176"/>
      <c r="HXH37" s="176"/>
      <c r="HXI37" s="176"/>
      <c r="HXJ37" s="176"/>
      <c r="HXK37" s="176"/>
      <c r="HXL37" s="176"/>
      <c r="HXM37" s="176"/>
      <c r="HXN37" s="176"/>
      <c r="HXO37" s="176"/>
      <c r="HXP37" s="176"/>
      <c r="HXQ37" s="176"/>
      <c r="HXR37" s="176"/>
      <c r="HXS37" s="176"/>
      <c r="HXT37" s="176"/>
      <c r="HXU37" s="176"/>
      <c r="HXV37" s="176"/>
      <c r="HXW37" s="176"/>
      <c r="HXX37" s="176"/>
      <c r="HXY37" s="176"/>
      <c r="HXZ37" s="176"/>
      <c r="HYA37" s="176"/>
      <c r="HYB37" s="176"/>
      <c r="HYC37" s="176"/>
      <c r="HYD37" s="176"/>
      <c r="HYE37" s="176"/>
      <c r="HYF37" s="176"/>
      <c r="HYG37" s="176"/>
      <c r="HYH37" s="176"/>
      <c r="HYI37" s="176"/>
      <c r="HYJ37" s="176"/>
      <c r="HYK37" s="176"/>
      <c r="HYL37" s="176"/>
      <c r="HYM37" s="176"/>
      <c r="HYN37" s="176"/>
      <c r="HYO37" s="176"/>
      <c r="HYP37" s="176"/>
      <c r="HYQ37" s="176"/>
      <c r="HYR37" s="176"/>
      <c r="HYS37" s="176"/>
      <c r="HYT37" s="176"/>
      <c r="HYU37" s="176"/>
      <c r="HYV37" s="176"/>
      <c r="HYW37" s="176"/>
      <c r="HYX37" s="176"/>
      <c r="HYY37" s="176"/>
      <c r="HYZ37" s="176"/>
      <c r="HZA37" s="176"/>
      <c r="HZB37" s="176"/>
      <c r="HZC37" s="176"/>
      <c r="HZD37" s="176"/>
      <c r="HZE37" s="176"/>
      <c r="HZF37" s="176"/>
      <c r="HZG37" s="176"/>
      <c r="HZH37" s="176"/>
      <c r="HZI37" s="176"/>
      <c r="HZJ37" s="176"/>
      <c r="HZK37" s="176"/>
      <c r="HZL37" s="176"/>
      <c r="HZM37" s="176"/>
      <c r="HZN37" s="176"/>
      <c r="HZO37" s="176"/>
      <c r="HZP37" s="176"/>
      <c r="HZQ37" s="176"/>
      <c r="HZR37" s="176"/>
      <c r="HZS37" s="176"/>
      <c r="HZT37" s="176"/>
      <c r="HZU37" s="176"/>
      <c r="HZV37" s="176"/>
      <c r="HZW37" s="176"/>
      <c r="HZX37" s="176"/>
      <c r="HZY37" s="176"/>
      <c r="HZZ37" s="176"/>
      <c r="IAA37" s="176"/>
      <c r="IAB37" s="176"/>
      <c r="IAC37" s="176"/>
      <c r="IAD37" s="176"/>
      <c r="IAE37" s="176"/>
      <c r="IAF37" s="176"/>
      <c r="IAG37" s="176"/>
      <c r="IAH37" s="176"/>
      <c r="IAI37" s="176"/>
      <c r="IAJ37" s="176"/>
      <c r="IAK37" s="176"/>
      <c r="IAL37" s="176"/>
      <c r="IAM37" s="176"/>
      <c r="IAN37" s="176"/>
      <c r="IAO37" s="176"/>
      <c r="IAP37" s="176"/>
      <c r="IAQ37" s="176"/>
      <c r="IAR37" s="176"/>
      <c r="IAS37" s="176"/>
      <c r="IAT37" s="176"/>
      <c r="IAU37" s="176"/>
      <c r="IAV37" s="176"/>
      <c r="IAW37" s="176"/>
      <c r="IAX37" s="176"/>
      <c r="IAY37" s="176"/>
      <c r="IAZ37" s="176"/>
      <c r="IBA37" s="176"/>
      <c r="IBB37" s="176"/>
      <c r="IBC37" s="176"/>
      <c r="IBD37" s="176"/>
      <c r="IBE37" s="176"/>
      <c r="IBF37" s="176"/>
      <c r="IBG37" s="176"/>
      <c r="IBH37" s="176"/>
      <c r="IBI37" s="176"/>
      <c r="IBJ37" s="176"/>
      <c r="IBK37" s="176"/>
      <c r="IBL37" s="176"/>
      <c r="IBM37" s="176"/>
      <c r="IBN37" s="176"/>
      <c r="IBO37" s="176"/>
      <c r="IBP37" s="176"/>
      <c r="IBQ37" s="176"/>
      <c r="IBR37" s="176"/>
      <c r="IBS37" s="176"/>
      <c r="IBT37" s="176"/>
      <c r="IBU37" s="176"/>
      <c r="IBV37" s="176"/>
      <c r="IBW37" s="176"/>
      <c r="IBX37" s="176"/>
      <c r="IBY37" s="176"/>
      <c r="IBZ37" s="176"/>
      <c r="ICA37" s="176"/>
      <c r="ICB37" s="176"/>
      <c r="ICC37" s="176"/>
      <c r="ICD37" s="176"/>
      <c r="ICE37" s="176"/>
      <c r="ICF37" s="176"/>
      <c r="ICG37" s="176"/>
      <c r="ICH37" s="176"/>
      <c r="ICI37" s="176"/>
      <c r="ICJ37" s="176"/>
      <c r="ICK37" s="176"/>
      <c r="ICL37" s="176"/>
      <c r="ICM37" s="176"/>
      <c r="ICN37" s="176"/>
      <c r="ICO37" s="176"/>
      <c r="ICP37" s="176"/>
      <c r="ICQ37" s="176"/>
      <c r="ICR37" s="176"/>
      <c r="ICS37" s="176"/>
      <c r="ICT37" s="176"/>
      <c r="ICU37" s="176"/>
      <c r="ICV37" s="176"/>
      <c r="ICW37" s="176"/>
      <c r="ICX37" s="176"/>
      <c r="ICY37" s="176"/>
      <c r="ICZ37" s="176"/>
      <c r="IDA37" s="176"/>
      <c r="IDB37" s="176"/>
      <c r="IDC37" s="176"/>
      <c r="IDD37" s="176"/>
      <c r="IDE37" s="176"/>
      <c r="IDF37" s="176"/>
      <c r="IDG37" s="176"/>
      <c r="IDH37" s="176"/>
      <c r="IDI37" s="176"/>
      <c r="IDJ37" s="176"/>
      <c r="IDK37" s="176"/>
      <c r="IDL37" s="176"/>
      <c r="IDM37" s="176"/>
      <c r="IDN37" s="176"/>
      <c r="IDO37" s="176"/>
      <c r="IDP37" s="176"/>
      <c r="IDQ37" s="176"/>
      <c r="IDR37" s="176"/>
      <c r="IDS37" s="176"/>
      <c r="IDT37" s="176"/>
      <c r="IDU37" s="176"/>
      <c r="IDV37" s="176"/>
      <c r="IDW37" s="176"/>
      <c r="IDX37" s="176"/>
      <c r="IDY37" s="176"/>
      <c r="IDZ37" s="176"/>
      <c r="IEA37" s="176"/>
      <c r="IEB37" s="176"/>
      <c r="IEC37" s="176"/>
      <c r="IED37" s="176"/>
      <c r="IEE37" s="176"/>
      <c r="IEF37" s="176"/>
      <c r="IEG37" s="176"/>
      <c r="IEH37" s="176"/>
      <c r="IEI37" s="176"/>
      <c r="IEJ37" s="176"/>
      <c r="IEK37" s="176"/>
      <c r="IEL37" s="176"/>
      <c r="IEM37" s="176"/>
      <c r="IEN37" s="176"/>
      <c r="IEO37" s="176"/>
      <c r="IEP37" s="176"/>
      <c r="IEQ37" s="176"/>
      <c r="IER37" s="176"/>
      <c r="IES37" s="176"/>
      <c r="IET37" s="176"/>
      <c r="IEU37" s="176"/>
      <c r="IEV37" s="176"/>
      <c r="IEW37" s="176"/>
      <c r="IEX37" s="176"/>
      <c r="IEY37" s="176"/>
      <c r="IEZ37" s="176"/>
      <c r="IFA37" s="176"/>
      <c r="IFB37" s="176"/>
      <c r="IFC37" s="176"/>
      <c r="IFD37" s="176"/>
      <c r="IFE37" s="176"/>
      <c r="IFF37" s="176"/>
      <c r="IFG37" s="176"/>
      <c r="IFH37" s="176"/>
      <c r="IFI37" s="176"/>
      <c r="IFJ37" s="176"/>
      <c r="IFK37" s="176"/>
      <c r="IFL37" s="176"/>
      <c r="IFM37" s="176"/>
      <c r="IFN37" s="176"/>
      <c r="IFO37" s="176"/>
      <c r="IFP37" s="176"/>
      <c r="IFQ37" s="176"/>
      <c r="IFR37" s="176"/>
      <c r="IFS37" s="176"/>
      <c r="IFT37" s="176"/>
      <c r="IFU37" s="176"/>
      <c r="IFV37" s="176"/>
      <c r="IFW37" s="176"/>
      <c r="IFX37" s="176"/>
      <c r="IFY37" s="176"/>
      <c r="IFZ37" s="176"/>
      <c r="IGA37" s="176"/>
      <c r="IGB37" s="176"/>
      <c r="IGC37" s="176"/>
      <c r="IGD37" s="176"/>
      <c r="IGE37" s="176"/>
      <c r="IGF37" s="176"/>
      <c r="IGG37" s="176"/>
      <c r="IGH37" s="176"/>
      <c r="IGI37" s="176"/>
      <c r="IGJ37" s="176"/>
      <c r="IGK37" s="176"/>
      <c r="IGL37" s="176"/>
      <c r="IGM37" s="176"/>
      <c r="IGN37" s="176"/>
      <c r="IGO37" s="176"/>
      <c r="IGP37" s="176"/>
      <c r="IGQ37" s="176"/>
      <c r="IGR37" s="176"/>
      <c r="IGS37" s="176"/>
      <c r="IGT37" s="176"/>
      <c r="IGU37" s="176"/>
      <c r="IGV37" s="176"/>
      <c r="IGW37" s="176"/>
      <c r="IGX37" s="176"/>
      <c r="IGY37" s="176"/>
      <c r="IGZ37" s="176"/>
      <c r="IHA37" s="176"/>
      <c r="IHB37" s="176"/>
      <c r="IHC37" s="176"/>
      <c r="IHD37" s="176"/>
      <c r="IHE37" s="176"/>
      <c r="IHF37" s="176"/>
      <c r="IHG37" s="176"/>
      <c r="IHH37" s="176"/>
      <c r="IHI37" s="176"/>
      <c r="IHJ37" s="176"/>
      <c r="IHK37" s="176"/>
      <c r="IHL37" s="176"/>
      <c r="IHM37" s="176"/>
      <c r="IHN37" s="176"/>
      <c r="IHO37" s="176"/>
      <c r="IHP37" s="176"/>
      <c r="IHQ37" s="176"/>
      <c r="IHR37" s="176"/>
      <c r="IHS37" s="176"/>
      <c r="IHT37" s="176"/>
      <c r="IHU37" s="176"/>
      <c r="IHV37" s="176"/>
      <c r="IHW37" s="176"/>
      <c r="IHX37" s="176"/>
      <c r="IHY37" s="176"/>
      <c r="IHZ37" s="176"/>
      <c r="IIA37" s="176"/>
      <c r="IIB37" s="176"/>
      <c r="IIC37" s="176"/>
      <c r="IID37" s="176"/>
      <c r="IIE37" s="176"/>
      <c r="IIF37" s="176"/>
      <c r="IIG37" s="176"/>
      <c r="IIH37" s="176"/>
      <c r="III37" s="176"/>
      <c r="IIJ37" s="176"/>
      <c r="IIK37" s="176"/>
      <c r="IIL37" s="176"/>
      <c r="IIM37" s="176"/>
      <c r="IIN37" s="176"/>
      <c r="IIO37" s="176"/>
      <c r="IIP37" s="176"/>
      <c r="IIQ37" s="176"/>
      <c r="IIR37" s="176"/>
      <c r="IIS37" s="176"/>
      <c r="IIT37" s="176"/>
      <c r="IIU37" s="176"/>
      <c r="IIV37" s="176"/>
      <c r="IIW37" s="176"/>
      <c r="IIX37" s="176"/>
      <c r="IIY37" s="176"/>
      <c r="IIZ37" s="176"/>
      <c r="IJA37" s="176"/>
      <c r="IJB37" s="176"/>
      <c r="IJC37" s="176"/>
      <c r="IJD37" s="176"/>
      <c r="IJE37" s="176"/>
      <c r="IJF37" s="176"/>
      <c r="IJG37" s="176"/>
      <c r="IJH37" s="176"/>
      <c r="IJI37" s="176"/>
      <c r="IJJ37" s="176"/>
      <c r="IJK37" s="176"/>
      <c r="IJL37" s="176"/>
      <c r="IJM37" s="176"/>
      <c r="IJN37" s="176"/>
      <c r="IJO37" s="176"/>
      <c r="IJP37" s="176"/>
      <c r="IJQ37" s="176"/>
      <c r="IJR37" s="176"/>
      <c r="IJS37" s="176"/>
      <c r="IJT37" s="176"/>
      <c r="IJU37" s="176"/>
      <c r="IJV37" s="176"/>
      <c r="IJW37" s="176"/>
      <c r="IJX37" s="176"/>
      <c r="IJY37" s="176"/>
      <c r="IJZ37" s="176"/>
      <c r="IKA37" s="176"/>
      <c r="IKB37" s="176"/>
      <c r="IKC37" s="176"/>
      <c r="IKD37" s="176"/>
      <c r="IKE37" s="176"/>
      <c r="IKF37" s="176"/>
      <c r="IKG37" s="176"/>
      <c r="IKH37" s="176"/>
      <c r="IKI37" s="176"/>
      <c r="IKJ37" s="176"/>
      <c r="IKK37" s="176"/>
      <c r="IKL37" s="176"/>
      <c r="IKM37" s="176"/>
      <c r="IKN37" s="176"/>
      <c r="IKO37" s="176"/>
      <c r="IKP37" s="176"/>
      <c r="IKQ37" s="176"/>
      <c r="IKR37" s="176"/>
      <c r="IKS37" s="176"/>
      <c r="IKT37" s="176"/>
      <c r="IKU37" s="176"/>
      <c r="IKV37" s="176"/>
      <c r="IKW37" s="176"/>
      <c r="IKX37" s="176"/>
      <c r="IKY37" s="176"/>
      <c r="IKZ37" s="176"/>
      <c r="ILA37" s="176"/>
      <c r="ILB37" s="176"/>
      <c r="ILC37" s="176"/>
      <c r="ILD37" s="176"/>
      <c r="ILE37" s="176"/>
      <c r="ILF37" s="176"/>
      <c r="ILG37" s="176"/>
      <c r="ILH37" s="176"/>
      <c r="ILI37" s="176"/>
      <c r="ILJ37" s="176"/>
      <c r="ILK37" s="176"/>
      <c r="ILL37" s="176"/>
      <c r="ILM37" s="176"/>
      <c r="ILN37" s="176"/>
      <c r="ILO37" s="176"/>
      <c r="ILP37" s="176"/>
      <c r="ILQ37" s="176"/>
      <c r="ILR37" s="176"/>
      <c r="ILS37" s="176"/>
      <c r="ILT37" s="176"/>
      <c r="ILU37" s="176"/>
      <c r="ILV37" s="176"/>
      <c r="ILW37" s="176"/>
      <c r="ILX37" s="176"/>
      <c r="ILY37" s="176"/>
      <c r="ILZ37" s="176"/>
      <c r="IMA37" s="176"/>
      <c r="IMB37" s="176"/>
      <c r="IMC37" s="176"/>
      <c r="IMD37" s="176"/>
      <c r="IME37" s="176"/>
      <c r="IMF37" s="176"/>
      <c r="IMG37" s="176"/>
      <c r="IMH37" s="176"/>
      <c r="IMI37" s="176"/>
      <c r="IMJ37" s="176"/>
      <c r="IMK37" s="176"/>
      <c r="IML37" s="176"/>
      <c r="IMM37" s="176"/>
      <c r="IMN37" s="176"/>
      <c r="IMO37" s="176"/>
      <c r="IMP37" s="176"/>
      <c r="IMQ37" s="176"/>
      <c r="IMR37" s="176"/>
      <c r="IMS37" s="176"/>
      <c r="IMT37" s="176"/>
      <c r="IMU37" s="176"/>
      <c r="IMV37" s="176"/>
      <c r="IMW37" s="176"/>
      <c r="IMX37" s="176"/>
      <c r="IMY37" s="176"/>
      <c r="IMZ37" s="176"/>
      <c r="INA37" s="176"/>
      <c r="INB37" s="176"/>
      <c r="INC37" s="176"/>
      <c r="IND37" s="176"/>
      <c r="INE37" s="176"/>
      <c r="INF37" s="176"/>
      <c r="ING37" s="176"/>
      <c r="INH37" s="176"/>
      <c r="INI37" s="176"/>
      <c r="INJ37" s="176"/>
      <c r="INK37" s="176"/>
      <c r="INL37" s="176"/>
      <c r="INM37" s="176"/>
      <c r="INN37" s="176"/>
      <c r="INO37" s="176"/>
      <c r="INP37" s="176"/>
      <c r="INQ37" s="176"/>
      <c r="INR37" s="176"/>
      <c r="INS37" s="176"/>
      <c r="INT37" s="176"/>
      <c r="INU37" s="176"/>
      <c r="INV37" s="176"/>
      <c r="INW37" s="176"/>
      <c r="INX37" s="176"/>
      <c r="INY37" s="176"/>
      <c r="INZ37" s="176"/>
      <c r="IOA37" s="176"/>
      <c r="IOB37" s="176"/>
      <c r="IOC37" s="176"/>
      <c r="IOD37" s="176"/>
      <c r="IOE37" s="176"/>
      <c r="IOF37" s="176"/>
      <c r="IOG37" s="176"/>
      <c r="IOH37" s="176"/>
      <c r="IOI37" s="176"/>
      <c r="IOJ37" s="176"/>
      <c r="IOK37" s="176"/>
      <c r="IOL37" s="176"/>
      <c r="IOM37" s="176"/>
      <c r="ION37" s="176"/>
      <c r="IOO37" s="176"/>
      <c r="IOP37" s="176"/>
      <c r="IOQ37" s="176"/>
      <c r="IOR37" s="176"/>
      <c r="IOS37" s="176"/>
      <c r="IOT37" s="176"/>
      <c r="IOU37" s="176"/>
      <c r="IOV37" s="176"/>
      <c r="IOW37" s="176"/>
      <c r="IOX37" s="176"/>
      <c r="IOY37" s="176"/>
      <c r="IOZ37" s="176"/>
      <c r="IPA37" s="176"/>
      <c r="IPB37" s="176"/>
      <c r="IPC37" s="176"/>
      <c r="IPD37" s="176"/>
      <c r="IPE37" s="176"/>
      <c r="IPF37" s="176"/>
      <c r="IPG37" s="176"/>
      <c r="IPH37" s="176"/>
      <c r="IPI37" s="176"/>
      <c r="IPJ37" s="176"/>
      <c r="IPK37" s="176"/>
      <c r="IPL37" s="176"/>
      <c r="IPM37" s="176"/>
      <c r="IPN37" s="176"/>
      <c r="IPO37" s="176"/>
      <c r="IPP37" s="176"/>
      <c r="IPQ37" s="176"/>
      <c r="IPR37" s="176"/>
      <c r="IPS37" s="176"/>
      <c r="IPT37" s="176"/>
      <c r="IPU37" s="176"/>
      <c r="IPV37" s="176"/>
      <c r="IPW37" s="176"/>
      <c r="IPX37" s="176"/>
      <c r="IPY37" s="176"/>
      <c r="IPZ37" s="176"/>
      <c r="IQA37" s="176"/>
      <c r="IQB37" s="176"/>
      <c r="IQC37" s="176"/>
      <c r="IQD37" s="176"/>
      <c r="IQE37" s="176"/>
      <c r="IQF37" s="176"/>
      <c r="IQG37" s="176"/>
      <c r="IQH37" s="176"/>
      <c r="IQI37" s="176"/>
      <c r="IQJ37" s="176"/>
      <c r="IQK37" s="176"/>
      <c r="IQL37" s="176"/>
      <c r="IQM37" s="176"/>
      <c r="IQN37" s="176"/>
      <c r="IQO37" s="176"/>
      <c r="IQP37" s="176"/>
      <c r="IQQ37" s="176"/>
      <c r="IQR37" s="176"/>
      <c r="IQS37" s="176"/>
      <c r="IQT37" s="176"/>
      <c r="IQU37" s="176"/>
      <c r="IQV37" s="176"/>
      <c r="IQW37" s="176"/>
      <c r="IQX37" s="176"/>
      <c r="IQY37" s="176"/>
      <c r="IQZ37" s="176"/>
      <c r="IRA37" s="176"/>
      <c r="IRB37" s="176"/>
      <c r="IRC37" s="176"/>
      <c r="IRD37" s="176"/>
      <c r="IRE37" s="176"/>
      <c r="IRF37" s="176"/>
      <c r="IRG37" s="176"/>
      <c r="IRH37" s="176"/>
      <c r="IRI37" s="176"/>
      <c r="IRJ37" s="176"/>
      <c r="IRK37" s="176"/>
      <c r="IRL37" s="176"/>
      <c r="IRM37" s="176"/>
      <c r="IRN37" s="176"/>
      <c r="IRO37" s="176"/>
      <c r="IRP37" s="176"/>
      <c r="IRQ37" s="176"/>
      <c r="IRR37" s="176"/>
      <c r="IRS37" s="176"/>
      <c r="IRT37" s="176"/>
      <c r="IRU37" s="176"/>
      <c r="IRV37" s="176"/>
      <c r="IRW37" s="176"/>
      <c r="IRX37" s="176"/>
      <c r="IRY37" s="176"/>
      <c r="IRZ37" s="176"/>
      <c r="ISA37" s="176"/>
      <c r="ISB37" s="176"/>
      <c r="ISC37" s="176"/>
      <c r="ISD37" s="176"/>
      <c r="ISE37" s="176"/>
      <c r="ISF37" s="176"/>
      <c r="ISG37" s="176"/>
      <c r="ISH37" s="176"/>
      <c r="ISI37" s="176"/>
      <c r="ISJ37" s="176"/>
      <c r="ISK37" s="176"/>
      <c r="ISL37" s="176"/>
      <c r="ISM37" s="176"/>
      <c r="ISN37" s="176"/>
      <c r="ISO37" s="176"/>
      <c r="ISP37" s="176"/>
      <c r="ISQ37" s="176"/>
      <c r="ISR37" s="176"/>
      <c r="ISS37" s="176"/>
      <c r="IST37" s="176"/>
      <c r="ISU37" s="176"/>
      <c r="ISV37" s="176"/>
      <c r="ISW37" s="176"/>
      <c r="ISX37" s="176"/>
      <c r="ISY37" s="176"/>
      <c r="ISZ37" s="176"/>
      <c r="ITA37" s="176"/>
      <c r="ITB37" s="176"/>
      <c r="ITC37" s="176"/>
      <c r="ITD37" s="176"/>
      <c r="ITE37" s="176"/>
      <c r="ITF37" s="176"/>
      <c r="ITG37" s="176"/>
      <c r="ITH37" s="176"/>
      <c r="ITI37" s="176"/>
      <c r="ITJ37" s="176"/>
      <c r="ITK37" s="176"/>
      <c r="ITL37" s="176"/>
      <c r="ITM37" s="176"/>
      <c r="ITN37" s="176"/>
      <c r="ITO37" s="176"/>
      <c r="ITP37" s="176"/>
      <c r="ITQ37" s="176"/>
      <c r="ITR37" s="176"/>
      <c r="ITS37" s="176"/>
      <c r="ITT37" s="176"/>
      <c r="ITU37" s="176"/>
      <c r="ITV37" s="176"/>
      <c r="ITW37" s="176"/>
      <c r="ITX37" s="176"/>
      <c r="ITY37" s="176"/>
      <c r="ITZ37" s="176"/>
      <c r="IUA37" s="176"/>
      <c r="IUB37" s="176"/>
      <c r="IUC37" s="176"/>
      <c r="IUD37" s="176"/>
      <c r="IUE37" s="176"/>
      <c r="IUF37" s="176"/>
      <c r="IUG37" s="176"/>
      <c r="IUH37" s="176"/>
      <c r="IUI37" s="176"/>
      <c r="IUJ37" s="176"/>
      <c r="IUK37" s="176"/>
      <c r="IUL37" s="176"/>
      <c r="IUM37" s="176"/>
      <c r="IUN37" s="176"/>
      <c r="IUO37" s="176"/>
      <c r="IUP37" s="176"/>
      <c r="IUQ37" s="176"/>
      <c r="IUR37" s="176"/>
      <c r="IUS37" s="176"/>
      <c r="IUT37" s="176"/>
      <c r="IUU37" s="176"/>
      <c r="IUV37" s="176"/>
      <c r="IUW37" s="176"/>
      <c r="IUX37" s="176"/>
      <c r="IUY37" s="176"/>
      <c r="IUZ37" s="176"/>
      <c r="IVA37" s="176"/>
      <c r="IVB37" s="176"/>
      <c r="IVC37" s="176"/>
      <c r="IVD37" s="176"/>
      <c r="IVE37" s="176"/>
      <c r="IVF37" s="176"/>
      <c r="IVG37" s="176"/>
      <c r="IVH37" s="176"/>
      <c r="IVI37" s="176"/>
      <c r="IVJ37" s="176"/>
      <c r="IVK37" s="176"/>
      <c r="IVL37" s="176"/>
      <c r="IVM37" s="176"/>
      <c r="IVN37" s="176"/>
      <c r="IVO37" s="176"/>
      <c r="IVP37" s="176"/>
      <c r="IVQ37" s="176"/>
      <c r="IVR37" s="176"/>
      <c r="IVS37" s="176"/>
      <c r="IVT37" s="176"/>
      <c r="IVU37" s="176"/>
      <c r="IVV37" s="176"/>
      <c r="IVW37" s="176"/>
      <c r="IVX37" s="176"/>
      <c r="IVY37" s="176"/>
      <c r="IVZ37" s="176"/>
      <c r="IWA37" s="176"/>
      <c r="IWB37" s="176"/>
      <c r="IWC37" s="176"/>
      <c r="IWD37" s="176"/>
      <c r="IWE37" s="176"/>
      <c r="IWF37" s="176"/>
      <c r="IWG37" s="176"/>
      <c r="IWH37" s="176"/>
      <c r="IWI37" s="176"/>
      <c r="IWJ37" s="176"/>
      <c r="IWK37" s="176"/>
      <c r="IWL37" s="176"/>
      <c r="IWM37" s="176"/>
      <c r="IWN37" s="176"/>
      <c r="IWO37" s="176"/>
      <c r="IWP37" s="176"/>
      <c r="IWQ37" s="176"/>
      <c r="IWR37" s="176"/>
      <c r="IWS37" s="176"/>
      <c r="IWT37" s="176"/>
      <c r="IWU37" s="176"/>
      <c r="IWV37" s="176"/>
      <c r="IWW37" s="176"/>
      <c r="IWX37" s="176"/>
      <c r="IWY37" s="176"/>
      <c r="IWZ37" s="176"/>
      <c r="IXA37" s="176"/>
      <c r="IXB37" s="176"/>
      <c r="IXC37" s="176"/>
      <c r="IXD37" s="176"/>
      <c r="IXE37" s="176"/>
      <c r="IXF37" s="176"/>
      <c r="IXG37" s="176"/>
      <c r="IXH37" s="176"/>
      <c r="IXI37" s="176"/>
      <c r="IXJ37" s="176"/>
      <c r="IXK37" s="176"/>
      <c r="IXL37" s="176"/>
      <c r="IXM37" s="176"/>
      <c r="IXN37" s="176"/>
      <c r="IXO37" s="176"/>
      <c r="IXP37" s="176"/>
      <c r="IXQ37" s="176"/>
      <c r="IXR37" s="176"/>
      <c r="IXS37" s="176"/>
      <c r="IXT37" s="176"/>
      <c r="IXU37" s="176"/>
      <c r="IXV37" s="176"/>
      <c r="IXW37" s="176"/>
      <c r="IXX37" s="176"/>
      <c r="IXY37" s="176"/>
      <c r="IXZ37" s="176"/>
      <c r="IYA37" s="176"/>
      <c r="IYB37" s="176"/>
      <c r="IYC37" s="176"/>
      <c r="IYD37" s="176"/>
      <c r="IYE37" s="176"/>
      <c r="IYF37" s="176"/>
      <c r="IYG37" s="176"/>
      <c r="IYH37" s="176"/>
      <c r="IYI37" s="176"/>
      <c r="IYJ37" s="176"/>
      <c r="IYK37" s="176"/>
      <c r="IYL37" s="176"/>
      <c r="IYM37" s="176"/>
      <c r="IYN37" s="176"/>
      <c r="IYO37" s="176"/>
      <c r="IYP37" s="176"/>
      <c r="IYQ37" s="176"/>
      <c r="IYR37" s="176"/>
      <c r="IYS37" s="176"/>
      <c r="IYT37" s="176"/>
      <c r="IYU37" s="176"/>
      <c r="IYV37" s="176"/>
      <c r="IYW37" s="176"/>
      <c r="IYX37" s="176"/>
      <c r="IYY37" s="176"/>
      <c r="IYZ37" s="176"/>
      <c r="IZA37" s="176"/>
      <c r="IZB37" s="176"/>
      <c r="IZC37" s="176"/>
      <c r="IZD37" s="176"/>
      <c r="IZE37" s="176"/>
      <c r="IZF37" s="176"/>
      <c r="IZG37" s="176"/>
      <c r="IZH37" s="176"/>
      <c r="IZI37" s="176"/>
      <c r="IZJ37" s="176"/>
      <c r="IZK37" s="176"/>
      <c r="IZL37" s="176"/>
      <c r="IZM37" s="176"/>
      <c r="IZN37" s="176"/>
      <c r="IZO37" s="176"/>
      <c r="IZP37" s="176"/>
      <c r="IZQ37" s="176"/>
      <c r="IZR37" s="176"/>
      <c r="IZS37" s="176"/>
      <c r="IZT37" s="176"/>
      <c r="IZU37" s="176"/>
      <c r="IZV37" s="176"/>
      <c r="IZW37" s="176"/>
      <c r="IZX37" s="176"/>
      <c r="IZY37" s="176"/>
      <c r="IZZ37" s="176"/>
      <c r="JAA37" s="176"/>
      <c r="JAB37" s="176"/>
      <c r="JAC37" s="176"/>
      <c r="JAD37" s="176"/>
      <c r="JAE37" s="176"/>
      <c r="JAF37" s="176"/>
      <c r="JAG37" s="176"/>
      <c r="JAH37" s="176"/>
      <c r="JAI37" s="176"/>
      <c r="JAJ37" s="176"/>
      <c r="JAK37" s="176"/>
      <c r="JAL37" s="176"/>
      <c r="JAM37" s="176"/>
      <c r="JAN37" s="176"/>
      <c r="JAO37" s="176"/>
      <c r="JAP37" s="176"/>
      <c r="JAQ37" s="176"/>
      <c r="JAR37" s="176"/>
      <c r="JAS37" s="176"/>
      <c r="JAT37" s="176"/>
      <c r="JAU37" s="176"/>
      <c r="JAV37" s="176"/>
      <c r="JAW37" s="176"/>
      <c r="JAX37" s="176"/>
      <c r="JAY37" s="176"/>
      <c r="JAZ37" s="176"/>
      <c r="JBA37" s="176"/>
      <c r="JBB37" s="176"/>
      <c r="JBC37" s="176"/>
      <c r="JBD37" s="176"/>
      <c r="JBE37" s="176"/>
      <c r="JBF37" s="176"/>
      <c r="JBG37" s="176"/>
      <c r="JBH37" s="176"/>
      <c r="JBI37" s="176"/>
      <c r="JBJ37" s="176"/>
      <c r="JBK37" s="176"/>
      <c r="JBL37" s="176"/>
      <c r="JBM37" s="176"/>
      <c r="JBN37" s="176"/>
      <c r="JBO37" s="176"/>
      <c r="JBP37" s="176"/>
      <c r="JBQ37" s="176"/>
      <c r="JBR37" s="176"/>
      <c r="JBS37" s="176"/>
      <c r="JBT37" s="176"/>
      <c r="JBU37" s="176"/>
      <c r="JBV37" s="176"/>
      <c r="JBW37" s="176"/>
      <c r="JBX37" s="176"/>
      <c r="JBY37" s="176"/>
      <c r="JBZ37" s="176"/>
      <c r="JCA37" s="176"/>
      <c r="JCB37" s="176"/>
      <c r="JCC37" s="176"/>
      <c r="JCD37" s="176"/>
      <c r="JCE37" s="176"/>
      <c r="JCF37" s="176"/>
      <c r="JCG37" s="176"/>
      <c r="JCH37" s="176"/>
      <c r="JCI37" s="176"/>
      <c r="JCJ37" s="176"/>
      <c r="JCK37" s="176"/>
      <c r="JCL37" s="176"/>
      <c r="JCM37" s="176"/>
      <c r="JCN37" s="176"/>
      <c r="JCO37" s="176"/>
      <c r="JCP37" s="176"/>
      <c r="JCQ37" s="176"/>
      <c r="JCR37" s="176"/>
      <c r="JCS37" s="176"/>
      <c r="JCT37" s="176"/>
      <c r="JCU37" s="176"/>
      <c r="JCV37" s="176"/>
      <c r="JCW37" s="176"/>
      <c r="JCX37" s="176"/>
      <c r="JCY37" s="176"/>
      <c r="JCZ37" s="176"/>
      <c r="JDA37" s="176"/>
      <c r="JDB37" s="176"/>
      <c r="JDC37" s="176"/>
      <c r="JDD37" s="176"/>
      <c r="JDE37" s="176"/>
      <c r="JDF37" s="176"/>
      <c r="JDG37" s="176"/>
      <c r="JDH37" s="176"/>
      <c r="JDI37" s="176"/>
      <c r="JDJ37" s="176"/>
      <c r="JDK37" s="176"/>
      <c r="JDL37" s="176"/>
      <c r="JDM37" s="176"/>
      <c r="JDN37" s="176"/>
      <c r="JDO37" s="176"/>
      <c r="JDP37" s="176"/>
      <c r="JDQ37" s="176"/>
      <c r="JDR37" s="176"/>
      <c r="JDS37" s="176"/>
      <c r="JDT37" s="176"/>
      <c r="JDU37" s="176"/>
      <c r="JDV37" s="176"/>
      <c r="JDW37" s="176"/>
      <c r="JDX37" s="176"/>
      <c r="JDY37" s="176"/>
      <c r="JDZ37" s="176"/>
      <c r="JEA37" s="176"/>
      <c r="JEB37" s="176"/>
      <c r="JEC37" s="176"/>
      <c r="JED37" s="176"/>
      <c r="JEE37" s="176"/>
      <c r="JEF37" s="176"/>
      <c r="JEG37" s="176"/>
      <c r="JEH37" s="176"/>
      <c r="JEI37" s="176"/>
      <c r="JEJ37" s="176"/>
      <c r="JEK37" s="176"/>
      <c r="JEL37" s="176"/>
      <c r="JEM37" s="176"/>
      <c r="JEN37" s="176"/>
      <c r="JEO37" s="176"/>
      <c r="JEP37" s="176"/>
      <c r="JEQ37" s="176"/>
      <c r="JER37" s="176"/>
      <c r="JES37" s="176"/>
      <c r="JET37" s="176"/>
      <c r="JEU37" s="176"/>
      <c r="JEV37" s="176"/>
      <c r="JEW37" s="176"/>
      <c r="JEX37" s="176"/>
      <c r="JEY37" s="176"/>
      <c r="JEZ37" s="176"/>
      <c r="JFA37" s="176"/>
      <c r="JFB37" s="176"/>
      <c r="JFC37" s="176"/>
      <c r="JFD37" s="176"/>
      <c r="JFE37" s="176"/>
      <c r="JFF37" s="176"/>
      <c r="JFG37" s="176"/>
      <c r="JFH37" s="176"/>
      <c r="JFI37" s="176"/>
      <c r="JFJ37" s="176"/>
      <c r="JFK37" s="176"/>
      <c r="JFL37" s="176"/>
      <c r="JFM37" s="176"/>
      <c r="JFN37" s="176"/>
      <c r="JFO37" s="176"/>
      <c r="JFP37" s="176"/>
      <c r="JFQ37" s="176"/>
      <c r="JFR37" s="176"/>
      <c r="JFS37" s="176"/>
      <c r="JFT37" s="176"/>
      <c r="JFU37" s="176"/>
      <c r="JFV37" s="176"/>
      <c r="JFW37" s="176"/>
      <c r="JFX37" s="176"/>
      <c r="JFY37" s="176"/>
      <c r="JFZ37" s="176"/>
      <c r="JGA37" s="176"/>
      <c r="JGB37" s="176"/>
      <c r="JGC37" s="176"/>
      <c r="JGD37" s="176"/>
      <c r="JGE37" s="176"/>
      <c r="JGF37" s="176"/>
      <c r="JGG37" s="176"/>
      <c r="JGH37" s="176"/>
      <c r="JGI37" s="176"/>
      <c r="JGJ37" s="176"/>
      <c r="JGK37" s="176"/>
      <c r="JGL37" s="176"/>
      <c r="JGM37" s="176"/>
      <c r="JGN37" s="176"/>
      <c r="JGO37" s="176"/>
      <c r="JGP37" s="176"/>
      <c r="JGQ37" s="176"/>
      <c r="JGR37" s="176"/>
      <c r="JGS37" s="176"/>
      <c r="JGT37" s="176"/>
      <c r="JGU37" s="176"/>
      <c r="JGV37" s="176"/>
      <c r="JGW37" s="176"/>
      <c r="JGX37" s="176"/>
      <c r="JGY37" s="176"/>
      <c r="JGZ37" s="176"/>
      <c r="JHA37" s="176"/>
      <c r="JHB37" s="176"/>
      <c r="JHC37" s="176"/>
      <c r="JHD37" s="176"/>
      <c r="JHE37" s="176"/>
      <c r="JHF37" s="176"/>
      <c r="JHG37" s="176"/>
      <c r="JHH37" s="176"/>
      <c r="JHI37" s="176"/>
      <c r="JHJ37" s="176"/>
      <c r="JHK37" s="176"/>
      <c r="JHL37" s="176"/>
      <c r="JHM37" s="176"/>
      <c r="JHN37" s="176"/>
      <c r="JHO37" s="176"/>
      <c r="JHP37" s="176"/>
      <c r="JHQ37" s="176"/>
      <c r="JHR37" s="176"/>
      <c r="JHS37" s="176"/>
      <c r="JHT37" s="176"/>
      <c r="JHU37" s="176"/>
      <c r="JHV37" s="176"/>
      <c r="JHW37" s="176"/>
      <c r="JHX37" s="176"/>
      <c r="JHY37" s="176"/>
      <c r="JHZ37" s="176"/>
      <c r="JIA37" s="176"/>
      <c r="JIB37" s="176"/>
      <c r="JIC37" s="176"/>
      <c r="JID37" s="176"/>
      <c r="JIE37" s="176"/>
      <c r="JIF37" s="176"/>
      <c r="JIG37" s="176"/>
      <c r="JIH37" s="176"/>
      <c r="JII37" s="176"/>
      <c r="JIJ37" s="176"/>
      <c r="JIK37" s="176"/>
      <c r="JIL37" s="176"/>
      <c r="JIM37" s="176"/>
      <c r="JIN37" s="176"/>
      <c r="JIO37" s="176"/>
      <c r="JIP37" s="176"/>
      <c r="JIQ37" s="176"/>
      <c r="JIR37" s="176"/>
      <c r="JIS37" s="176"/>
      <c r="JIT37" s="176"/>
      <c r="JIU37" s="176"/>
      <c r="JIV37" s="176"/>
      <c r="JIW37" s="176"/>
      <c r="JIX37" s="176"/>
      <c r="JIY37" s="176"/>
      <c r="JIZ37" s="176"/>
      <c r="JJA37" s="176"/>
      <c r="JJB37" s="176"/>
      <c r="JJC37" s="176"/>
      <c r="JJD37" s="176"/>
      <c r="JJE37" s="176"/>
      <c r="JJF37" s="176"/>
      <c r="JJG37" s="176"/>
      <c r="JJH37" s="176"/>
      <c r="JJI37" s="176"/>
      <c r="JJJ37" s="176"/>
      <c r="JJK37" s="176"/>
      <c r="JJL37" s="176"/>
      <c r="JJM37" s="176"/>
      <c r="JJN37" s="176"/>
      <c r="JJO37" s="176"/>
      <c r="JJP37" s="176"/>
      <c r="JJQ37" s="176"/>
      <c r="JJR37" s="176"/>
      <c r="JJS37" s="176"/>
      <c r="JJT37" s="176"/>
      <c r="JJU37" s="176"/>
      <c r="JJV37" s="176"/>
      <c r="JJW37" s="176"/>
      <c r="JJX37" s="176"/>
      <c r="JJY37" s="176"/>
      <c r="JJZ37" s="176"/>
      <c r="JKA37" s="176"/>
      <c r="JKB37" s="176"/>
      <c r="JKC37" s="176"/>
      <c r="JKD37" s="176"/>
      <c r="JKE37" s="176"/>
      <c r="JKF37" s="176"/>
      <c r="JKG37" s="176"/>
      <c r="JKH37" s="176"/>
      <c r="JKI37" s="176"/>
      <c r="JKJ37" s="176"/>
      <c r="JKK37" s="176"/>
      <c r="JKL37" s="176"/>
      <c r="JKM37" s="176"/>
      <c r="JKN37" s="176"/>
      <c r="JKO37" s="176"/>
      <c r="JKP37" s="176"/>
      <c r="JKQ37" s="176"/>
      <c r="JKR37" s="176"/>
      <c r="JKS37" s="176"/>
      <c r="JKT37" s="176"/>
      <c r="JKU37" s="176"/>
      <c r="JKV37" s="176"/>
      <c r="JKW37" s="176"/>
      <c r="JKX37" s="176"/>
      <c r="JKY37" s="176"/>
      <c r="JKZ37" s="176"/>
      <c r="JLA37" s="176"/>
      <c r="JLB37" s="176"/>
      <c r="JLC37" s="176"/>
      <c r="JLD37" s="176"/>
      <c r="JLE37" s="176"/>
      <c r="JLF37" s="176"/>
      <c r="JLG37" s="176"/>
      <c r="JLH37" s="176"/>
      <c r="JLI37" s="176"/>
      <c r="JLJ37" s="176"/>
      <c r="JLK37" s="176"/>
      <c r="JLL37" s="176"/>
      <c r="JLM37" s="176"/>
      <c r="JLN37" s="176"/>
      <c r="JLO37" s="176"/>
      <c r="JLP37" s="176"/>
      <c r="JLQ37" s="176"/>
      <c r="JLR37" s="176"/>
      <c r="JLS37" s="176"/>
      <c r="JLT37" s="176"/>
      <c r="JLU37" s="176"/>
      <c r="JLV37" s="176"/>
      <c r="JLW37" s="176"/>
      <c r="JLX37" s="176"/>
      <c r="JLY37" s="176"/>
      <c r="JLZ37" s="176"/>
      <c r="JMA37" s="176"/>
      <c r="JMB37" s="176"/>
      <c r="JMC37" s="176"/>
      <c r="JMD37" s="176"/>
      <c r="JME37" s="176"/>
      <c r="JMF37" s="176"/>
      <c r="JMG37" s="176"/>
      <c r="JMH37" s="176"/>
      <c r="JMI37" s="176"/>
      <c r="JMJ37" s="176"/>
      <c r="JMK37" s="176"/>
      <c r="JML37" s="176"/>
      <c r="JMM37" s="176"/>
      <c r="JMN37" s="176"/>
      <c r="JMO37" s="176"/>
      <c r="JMP37" s="176"/>
      <c r="JMQ37" s="176"/>
      <c r="JMR37" s="176"/>
      <c r="JMS37" s="176"/>
      <c r="JMT37" s="176"/>
      <c r="JMU37" s="176"/>
      <c r="JMV37" s="176"/>
      <c r="JMW37" s="176"/>
      <c r="JMX37" s="176"/>
      <c r="JMY37" s="176"/>
      <c r="JMZ37" s="176"/>
      <c r="JNA37" s="176"/>
      <c r="JNB37" s="176"/>
      <c r="JNC37" s="176"/>
      <c r="JND37" s="176"/>
      <c r="JNE37" s="176"/>
      <c r="JNF37" s="176"/>
      <c r="JNG37" s="176"/>
      <c r="JNH37" s="176"/>
      <c r="JNI37" s="176"/>
      <c r="JNJ37" s="176"/>
      <c r="JNK37" s="176"/>
      <c r="JNL37" s="176"/>
      <c r="JNM37" s="176"/>
      <c r="JNN37" s="176"/>
      <c r="JNO37" s="176"/>
      <c r="JNP37" s="176"/>
      <c r="JNQ37" s="176"/>
      <c r="JNR37" s="176"/>
      <c r="JNS37" s="176"/>
      <c r="JNT37" s="176"/>
      <c r="JNU37" s="176"/>
      <c r="JNV37" s="176"/>
      <c r="JNW37" s="176"/>
      <c r="JNX37" s="176"/>
      <c r="JNY37" s="176"/>
      <c r="JNZ37" s="176"/>
      <c r="JOA37" s="176"/>
      <c r="JOB37" s="176"/>
      <c r="JOC37" s="176"/>
      <c r="JOD37" s="176"/>
      <c r="JOE37" s="176"/>
      <c r="JOF37" s="176"/>
      <c r="JOG37" s="176"/>
      <c r="JOH37" s="176"/>
      <c r="JOI37" s="176"/>
      <c r="JOJ37" s="176"/>
      <c r="JOK37" s="176"/>
      <c r="JOL37" s="176"/>
      <c r="JOM37" s="176"/>
      <c r="JON37" s="176"/>
      <c r="JOO37" s="176"/>
      <c r="JOP37" s="176"/>
      <c r="JOQ37" s="176"/>
      <c r="JOR37" s="176"/>
      <c r="JOS37" s="176"/>
      <c r="JOT37" s="176"/>
      <c r="JOU37" s="176"/>
      <c r="JOV37" s="176"/>
      <c r="JOW37" s="176"/>
      <c r="JOX37" s="176"/>
      <c r="JOY37" s="176"/>
      <c r="JOZ37" s="176"/>
      <c r="JPA37" s="176"/>
      <c r="JPB37" s="176"/>
      <c r="JPC37" s="176"/>
      <c r="JPD37" s="176"/>
      <c r="JPE37" s="176"/>
      <c r="JPF37" s="176"/>
      <c r="JPG37" s="176"/>
      <c r="JPH37" s="176"/>
      <c r="JPI37" s="176"/>
      <c r="JPJ37" s="176"/>
      <c r="JPK37" s="176"/>
      <c r="JPL37" s="176"/>
      <c r="JPM37" s="176"/>
      <c r="JPN37" s="176"/>
      <c r="JPO37" s="176"/>
      <c r="JPP37" s="176"/>
      <c r="JPQ37" s="176"/>
      <c r="JPR37" s="176"/>
      <c r="JPS37" s="176"/>
      <c r="JPT37" s="176"/>
      <c r="JPU37" s="176"/>
      <c r="JPV37" s="176"/>
      <c r="JPW37" s="176"/>
      <c r="JPX37" s="176"/>
      <c r="JPY37" s="176"/>
      <c r="JPZ37" s="176"/>
      <c r="JQA37" s="176"/>
      <c r="JQB37" s="176"/>
      <c r="JQC37" s="176"/>
      <c r="JQD37" s="176"/>
      <c r="JQE37" s="176"/>
      <c r="JQF37" s="176"/>
      <c r="JQG37" s="176"/>
      <c r="JQH37" s="176"/>
      <c r="JQI37" s="176"/>
      <c r="JQJ37" s="176"/>
      <c r="JQK37" s="176"/>
      <c r="JQL37" s="176"/>
      <c r="JQM37" s="176"/>
      <c r="JQN37" s="176"/>
      <c r="JQO37" s="176"/>
      <c r="JQP37" s="176"/>
      <c r="JQQ37" s="176"/>
      <c r="JQR37" s="176"/>
      <c r="JQS37" s="176"/>
      <c r="JQT37" s="176"/>
      <c r="JQU37" s="176"/>
      <c r="JQV37" s="176"/>
      <c r="JQW37" s="176"/>
      <c r="JQX37" s="176"/>
      <c r="JQY37" s="176"/>
      <c r="JQZ37" s="176"/>
      <c r="JRA37" s="176"/>
      <c r="JRB37" s="176"/>
      <c r="JRC37" s="176"/>
      <c r="JRD37" s="176"/>
      <c r="JRE37" s="176"/>
      <c r="JRF37" s="176"/>
      <c r="JRG37" s="176"/>
      <c r="JRH37" s="176"/>
      <c r="JRI37" s="176"/>
      <c r="JRJ37" s="176"/>
      <c r="JRK37" s="176"/>
      <c r="JRL37" s="176"/>
      <c r="JRM37" s="176"/>
      <c r="JRN37" s="176"/>
      <c r="JRO37" s="176"/>
      <c r="JRP37" s="176"/>
      <c r="JRQ37" s="176"/>
      <c r="JRR37" s="176"/>
      <c r="JRS37" s="176"/>
      <c r="JRT37" s="176"/>
      <c r="JRU37" s="176"/>
      <c r="JRV37" s="176"/>
      <c r="JRW37" s="176"/>
      <c r="JRX37" s="176"/>
      <c r="JRY37" s="176"/>
      <c r="JRZ37" s="176"/>
      <c r="JSA37" s="176"/>
      <c r="JSB37" s="176"/>
      <c r="JSC37" s="176"/>
      <c r="JSD37" s="176"/>
      <c r="JSE37" s="176"/>
      <c r="JSF37" s="176"/>
      <c r="JSG37" s="176"/>
      <c r="JSH37" s="176"/>
      <c r="JSI37" s="176"/>
      <c r="JSJ37" s="176"/>
      <c r="JSK37" s="176"/>
      <c r="JSL37" s="176"/>
      <c r="JSM37" s="176"/>
      <c r="JSN37" s="176"/>
      <c r="JSO37" s="176"/>
      <c r="JSP37" s="176"/>
      <c r="JSQ37" s="176"/>
      <c r="JSR37" s="176"/>
      <c r="JSS37" s="176"/>
      <c r="JST37" s="176"/>
      <c r="JSU37" s="176"/>
      <c r="JSV37" s="176"/>
      <c r="JSW37" s="176"/>
      <c r="JSX37" s="176"/>
      <c r="JSY37" s="176"/>
      <c r="JSZ37" s="176"/>
      <c r="JTA37" s="176"/>
      <c r="JTB37" s="176"/>
      <c r="JTC37" s="176"/>
      <c r="JTD37" s="176"/>
      <c r="JTE37" s="176"/>
      <c r="JTF37" s="176"/>
      <c r="JTG37" s="176"/>
      <c r="JTH37" s="176"/>
      <c r="JTI37" s="176"/>
      <c r="JTJ37" s="176"/>
      <c r="JTK37" s="176"/>
      <c r="JTL37" s="176"/>
      <c r="JTM37" s="176"/>
      <c r="JTN37" s="176"/>
      <c r="JTO37" s="176"/>
      <c r="JTP37" s="176"/>
      <c r="JTQ37" s="176"/>
      <c r="JTR37" s="176"/>
      <c r="JTS37" s="176"/>
      <c r="JTT37" s="176"/>
      <c r="JTU37" s="176"/>
      <c r="JTV37" s="176"/>
      <c r="JTW37" s="176"/>
      <c r="JTX37" s="176"/>
      <c r="JTY37" s="176"/>
      <c r="JTZ37" s="176"/>
      <c r="JUA37" s="176"/>
      <c r="JUB37" s="176"/>
      <c r="JUC37" s="176"/>
      <c r="JUD37" s="176"/>
      <c r="JUE37" s="176"/>
      <c r="JUF37" s="176"/>
      <c r="JUG37" s="176"/>
      <c r="JUH37" s="176"/>
      <c r="JUI37" s="176"/>
      <c r="JUJ37" s="176"/>
      <c r="JUK37" s="176"/>
      <c r="JUL37" s="176"/>
      <c r="JUM37" s="176"/>
      <c r="JUN37" s="176"/>
      <c r="JUO37" s="176"/>
      <c r="JUP37" s="176"/>
      <c r="JUQ37" s="176"/>
      <c r="JUR37" s="176"/>
      <c r="JUS37" s="176"/>
      <c r="JUT37" s="176"/>
      <c r="JUU37" s="176"/>
      <c r="JUV37" s="176"/>
      <c r="JUW37" s="176"/>
      <c r="JUX37" s="176"/>
      <c r="JUY37" s="176"/>
      <c r="JUZ37" s="176"/>
      <c r="JVA37" s="176"/>
      <c r="JVB37" s="176"/>
      <c r="JVC37" s="176"/>
      <c r="JVD37" s="176"/>
      <c r="JVE37" s="176"/>
      <c r="JVF37" s="176"/>
      <c r="JVG37" s="176"/>
      <c r="JVH37" s="176"/>
      <c r="JVI37" s="176"/>
      <c r="JVJ37" s="176"/>
      <c r="JVK37" s="176"/>
      <c r="JVL37" s="176"/>
      <c r="JVM37" s="176"/>
      <c r="JVN37" s="176"/>
      <c r="JVO37" s="176"/>
      <c r="JVP37" s="176"/>
      <c r="JVQ37" s="176"/>
      <c r="JVR37" s="176"/>
      <c r="JVS37" s="176"/>
      <c r="JVT37" s="176"/>
      <c r="JVU37" s="176"/>
      <c r="JVV37" s="176"/>
      <c r="JVW37" s="176"/>
      <c r="JVX37" s="176"/>
      <c r="JVY37" s="176"/>
      <c r="JVZ37" s="176"/>
      <c r="JWA37" s="176"/>
      <c r="JWB37" s="176"/>
      <c r="JWC37" s="176"/>
      <c r="JWD37" s="176"/>
      <c r="JWE37" s="176"/>
      <c r="JWF37" s="176"/>
      <c r="JWG37" s="176"/>
      <c r="JWH37" s="176"/>
      <c r="JWI37" s="176"/>
      <c r="JWJ37" s="176"/>
      <c r="JWK37" s="176"/>
      <c r="JWL37" s="176"/>
      <c r="JWM37" s="176"/>
      <c r="JWN37" s="176"/>
      <c r="JWO37" s="176"/>
      <c r="JWP37" s="176"/>
      <c r="JWQ37" s="176"/>
      <c r="JWR37" s="176"/>
      <c r="JWS37" s="176"/>
      <c r="JWT37" s="176"/>
      <c r="JWU37" s="176"/>
      <c r="JWV37" s="176"/>
      <c r="JWW37" s="176"/>
      <c r="JWX37" s="176"/>
      <c r="JWY37" s="176"/>
      <c r="JWZ37" s="176"/>
      <c r="JXA37" s="176"/>
      <c r="JXB37" s="176"/>
      <c r="JXC37" s="176"/>
      <c r="JXD37" s="176"/>
      <c r="JXE37" s="176"/>
      <c r="JXF37" s="176"/>
      <c r="JXG37" s="176"/>
      <c r="JXH37" s="176"/>
      <c r="JXI37" s="176"/>
      <c r="JXJ37" s="176"/>
      <c r="JXK37" s="176"/>
      <c r="JXL37" s="176"/>
      <c r="JXM37" s="176"/>
      <c r="JXN37" s="176"/>
      <c r="JXO37" s="176"/>
      <c r="JXP37" s="176"/>
      <c r="JXQ37" s="176"/>
      <c r="JXR37" s="176"/>
      <c r="JXS37" s="176"/>
      <c r="JXT37" s="176"/>
      <c r="JXU37" s="176"/>
      <c r="JXV37" s="176"/>
      <c r="JXW37" s="176"/>
      <c r="JXX37" s="176"/>
      <c r="JXY37" s="176"/>
      <c r="JXZ37" s="176"/>
      <c r="JYA37" s="176"/>
      <c r="JYB37" s="176"/>
      <c r="JYC37" s="176"/>
      <c r="JYD37" s="176"/>
      <c r="JYE37" s="176"/>
      <c r="JYF37" s="176"/>
      <c r="JYG37" s="176"/>
      <c r="JYH37" s="176"/>
      <c r="JYI37" s="176"/>
      <c r="JYJ37" s="176"/>
      <c r="JYK37" s="176"/>
      <c r="JYL37" s="176"/>
      <c r="JYM37" s="176"/>
      <c r="JYN37" s="176"/>
      <c r="JYO37" s="176"/>
      <c r="JYP37" s="176"/>
      <c r="JYQ37" s="176"/>
      <c r="JYR37" s="176"/>
      <c r="JYS37" s="176"/>
      <c r="JYT37" s="176"/>
      <c r="JYU37" s="176"/>
      <c r="JYV37" s="176"/>
      <c r="JYW37" s="176"/>
      <c r="JYX37" s="176"/>
      <c r="JYY37" s="176"/>
      <c r="JYZ37" s="176"/>
      <c r="JZA37" s="176"/>
      <c r="JZB37" s="176"/>
      <c r="JZC37" s="176"/>
      <c r="JZD37" s="176"/>
      <c r="JZE37" s="176"/>
      <c r="JZF37" s="176"/>
      <c r="JZG37" s="176"/>
      <c r="JZH37" s="176"/>
      <c r="JZI37" s="176"/>
      <c r="JZJ37" s="176"/>
      <c r="JZK37" s="176"/>
      <c r="JZL37" s="176"/>
      <c r="JZM37" s="176"/>
      <c r="JZN37" s="176"/>
      <c r="JZO37" s="176"/>
      <c r="JZP37" s="176"/>
      <c r="JZQ37" s="176"/>
      <c r="JZR37" s="176"/>
      <c r="JZS37" s="176"/>
      <c r="JZT37" s="176"/>
      <c r="JZU37" s="176"/>
      <c r="JZV37" s="176"/>
      <c r="JZW37" s="176"/>
      <c r="JZX37" s="176"/>
      <c r="JZY37" s="176"/>
      <c r="JZZ37" s="176"/>
      <c r="KAA37" s="176"/>
      <c r="KAB37" s="176"/>
      <c r="KAC37" s="176"/>
      <c r="KAD37" s="176"/>
      <c r="KAE37" s="176"/>
      <c r="KAF37" s="176"/>
      <c r="KAG37" s="176"/>
      <c r="KAH37" s="176"/>
      <c r="KAI37" s="176"/>
      <c r="KAJ37" s="176"/>
      <c r="KAK37" s="176"/>
      <c r="KAL37" s="176"/>
      <c r="KAM37" s="176"/>
      <c r="KAN37" s="176"/>
      <c r="KAO37" s="176"/>
      <c r="KAP37" s="176"/>
      <c r="KAQ37" s="176"/>
      <c r="KAR37" s="176"/>
      <c r="KAS37" s="176"/>
      <c r="KAT37" s="176"/>
      <c r="KAU37" s="176"/>
      <c r="KAV37" s="176"/>
      <c r="KAW37" s="176"/>
      <c r="KAX37" s="176"/>
      <c r="KAY37" s="176"/>
      <c r="KAZ37" s="176"/>
      <c r="KBA37" s="176"/>
      <c r="KBB37" s="176"/>
      <c r="KBC37" s="176"/>
      <c r="KBD37" s="176"/>
      <c r="KBE37" s="176"/>
      <c r="KBF37" s="176"/>
      <c r="KBG37" s="176"/>
      <c r="KBH37" s="176"/>
      <c r="KBI37" s="176"/>
      <c r="KBJ37" s="176"/>
      <c r="KBK37" s="176"/>
      <c r="KBL37" s="176"/>
      <c r="KBM37" s="176"/>
      <c r="KBN37" s="176"/>
      <c r="KBO37" s="176"/>
      <c r="KBP37" s="176"/>
      <c r="KBQ37" s="176"/>
      <c r="KBR37" s="176"/>
      <c r="KBS37" s="176"/>
      <c r="KBT37" s="176"/>
      <c r="KBU37" s="176"/>
      <c r="KBV37" s="176"/>
      <c r="KBW37" s="176"/>
      <c r="KBX37" s="176"/>
      <c r="KBY37" s="176"/>
      <c r="KBZ37" s="176"/>
      <c r="KCA37" s="176"/>
      <c r="KCB37" s="176"/>
      <c r="KCC37" s="176"/>
      <c r="KCD37" s="176"/>
      <c r="KCE37" s="176"/>
      <c r="KCF37" s="176"/>
      <c r="KCG37" s="176"/>
      <c r="KCH37" s="176"/>
      <c r="KCI37" s="176"/>
      <c r="KCJ37" s="176"/>
      <c r="KCK37" s="176"/>
      <c r="KCL37" s="176"/>
      <c r="KCM37" s="176"/>
      <c r="KCN37" s="176"/>
      <c r="KCO37" s="176"/>
      <c r="KCP37" s="176"/>
      <c r="KCQ37" s="176"/>
      <c r="KCR37" s="176"/>
      <c r="KCS37" s="176"/>
      <c r="KCT37" s="176"/>
      <c r="KCU37" s="176"/>
      <c r="KCV37" s="176"/>
      <c r="KCW37" s="176"/>
      <c r="KCX37" s="176"/>
      <c r="KCY37" s="176"/>
      <c r="KCZ37" s="176"/>
      <c r="KDA37" s="176"/>
      <c r="KDB37" s="176"/>
      <c r="KDC37" s="176"/>
      <c r="KDD37" s="176"/>
      <c r="KDE37" s="176"/>
      <c r="KDF37" s="176"/>
      <c r="KDG37" s="176"/>
      <c r="KDH37" s="176"/>
      <c r="KDI37" s="176"/>
      <c r="KDJ37" s="176"/>
      <c r="KDK37" s="176"/>
      <c r="KDL37" s="176"/>
      <c r="KDM37" s="176"/>
      <c r="KDN37" s="176"/>
      <c r="KDO37" s="176"/>
      <c r="KDP37" s="176"/>
      <c r="KDQ37" s="176"/>
      <c r="KDR37" s="176"/>
      <c r="KDS37" s="176"/>
      <c r="KDT37" s="176"/>
      <c r="KDU37" s="176"/>
      <c r="KDV37" s="176"/>
      <c r="KDW37" s="176"/>
      <c r="KDX37" s="176"/>
      <c r="KDY37" s="176"/>
      <c r="KDZ37" s="176"/>
      <c r="KEA37" s="176"/>
      <c r="KEB37" s="176"/>
      <c r="KEC37" s="176"/>
      <c r="KED37" s="176"/>
      <c r="KEE37" s="176"/>
      <c r="KEF37" s="176"/>
      <c r="KEG37" s="176"/>
      <c r="KEH37" s="176"/>
      <c r="KEI37" s="176"/>
      <c r="KEJ37" s="176"/>
      <c r="KEK37" s="176"/>
      <c r="KEL37" s="176"/>
      <c r="KEM37" s="176"/>
      <c r="KEN37" s="176"/>
      <c r="KEO37" s="176"/>
      <c r="KEP37" s="176"/>
      <c r="KEQ37" s="176"/>
      <c r="KER37" s="176"/>
      <c r="KES37" s="176"/>
      <c r="KET37" s="176"/>
      <c r="KEU37" s="176"/>
      <c r="KEV37" s="176"/>
      <c r="KEW37" s="176"/>
      <c r="KEX37" s="176"/>
      <c r="KEY37" s="176"/>
      <c r="KEZ37" s="176"/>
      <c r="KFA37" s="176"/>
      <c r="KFB37" s="176"/>
      <c r="KFC37" s="176"/>
      <c r="KFD37" s="176"/>
      <c r="KFE37" s="176"/>
      <c r="KFF37" s="176"/>
      <c r="KFG37" s="176"/>
      <c r="KFH37" s="176"/>
      <c r="KFI37" s="176"/>
      <c r="KFJ37" s="176"/>
      <c r="KFK37" s="176"/>
      <c r="KFL37" s="176"/>
      <c r="KFM37" s="176"/>
      <c r="KFN37" s="176"/>
      <c r="KFO37" s="176"/>
      <c r="KFP37" s="176"/>
      <c r="KFQ37" s="176"/>
      <c r="KFR37" s="176"/>
      <c r="KFS37" s="176"/>
      <c r="KFT37" s="176"/>
      <c r="KFU37" s="176"/>
      <c r="KFV37" s="176"/>
      <c r="KFW37" s="176"/>
      <c r="KFX37" s="176"/>
      <c r="KFY37" s="176"/>
      <c r="KFZ37" s="176"/>
      <c r="KGA37" s="176"/>
      <c r="KGB37" s="176"/>
      <c r="KGC37" s="176"/>
      <c r="KGD37" s="176"/>
      <c r="KGE37" s="176"/>
      <c r="KGF37" s="176"/>
      <c r="KGG37" s="176"/>
      <c r="KGH37" s="176"/>
      <c r="KGI37" s="176"/>
      <c r="KGJ37" s="176"/>
      <c r="KGK37" s="176"/>
      <c r="KGL37" s="176"/>
      <c r="KGM37" s="176"/>
      <c r="KGN37" s="176"/>
      <c r="KGO37" s="176"/>
      <c r="KGP37" s="176"/>
      <c r="KGQ37" s="176"/>
      <c r="KGR37" s="176"/>
      <c r="KGS37" s="176"/>
      <c r="KGT37" s="176"/>
      <c r="KGU37" s="176"/>
      <c r="KGV37" s="176"/>
      <c r="KGW37" s="176"/>
      <c r="KGX37" s="176"/>
      <c r="KGY37" s="176"/>
      <c r="KGZ37" s="176"/>
      <c r="KHA37" s="176"/>
      <c r="KHB37" s="176"/>
      <c r="KHC37" s="176"/>
      <c r="KHD37" s="176"/>
      <c r="KHE37" s="176"/>
      <c r="KHF37" s="176"/>
      <c r="KHG37" s="176"/>
      <c r="KHH37" s="176"/>
      <c r="KHI37" s="176"/>
      <c r="KHJ37" s="176"/>
      <c r="KHK37" s="176"/>
      <c r="KHL37" s="176"/>
      <c r="KHM37" s="176"/>
      <c r="KHN37" s="176"/>
      <c r="KHO37" s="176"/>
      <c r="KHP37" s="176"/>
      <c r="KHQ37" s="176"/>
      <c r="KHR37" s="176"/>
      <c r="KHS37" s="176"/>
      <c r="KHT37" s="176"/>
      <c r="KHU37" s="176"/>
      <c r="KHV37" s="176"/>
      <c r="KHW37" s="176"/>
      <c r="KHX37" s="176"/>
      <c r="KHY37" s="176"/>
      <c r="KHZ37" s="176"/>
      <c r="KIA37" s="176"/>
      <c r="KIB37" s="176"/>
      <c r="KIC37" s="176"/>
      <c r="KID37" s="176"/>
      <c r="KIE37" s="176"/>
      <c r="KIF37" s="176"/>
      <c r="KIG37" s="176"/>
      <c r="KIH37" s="176"/>
      <c r="KII37" s="176"/>
      <c r="KIJ37" s="176"/>
      <c r="KIK37" s="176"/>
      <c r="KIL37" s="176"/>
      <c r="KIM37" s="176"/>
      <c r="KIN37" s="176"/>
      <c r="KIO37" s="176"/>
      <c r="KIP37" s="176"/>
      <c r="KIQ37" s="176"/>
      <c r="KIR37" s="176"/>
      <c r="KIS37" s="176"/>
      <c r="KIT37" s="176"/>
      <c r="KIU37" s="176"/>
      <c r="KIV37" s="176"/>
      <c r="KIW37" s="176"/>
      <c r="KIX37" s="176"/>
      <c r="KIY37" s="176"/>
      <c r="KIZ37" s="176"/>
      <c r="KJA37" s="176"/>
      <c r="KJB37" s="176"/>
      <c r="KJC37" s="176"/>
      <c r="KJD37" s="176"/>
      <c r="KJE37" s="176"/>
      <c r="KJF37" s="176"/>
      <c r="KJG37" s="176"/>
      <c r="KJH37" s="176"/>
      <c r="KJI37" s="176"/>
      <c r="KJJ37" s="176"/>
      <c r="KJK37" s="176"/>
      <c r="KJL37" s="176"/>
      <c r="KJM37" s="176"/>
      <c r="KJN37" s="176"/>
      <c r="KJO37" s="176"/>
      <c r="KJP37" s="176"/>
      <c r="KJQ37" s="176"/>
      <c r="KJR37" s="176"/>
      <c r="KJS37" s="176"/>
      <c r="KJT37" s="176"/>
      <c r="KJU37" s="176"/>
      <c r="KJV37" s="176"/>
      <c r="KJW37" s="176"/>
      <c r="KJX37" s="176"/>
      <c r="KJY37" s="176"/>
      <c r="KJZ37" s="176"/>
      <c r="KKA37" s="176"/>
      <c r="KKB37" s="176"/>
      <c r="KKC37" s="176"/>
      <c r="KKD37" s="176"/>
      <c r="KKE37" s="176"/>
      <c r="KKF37" s="176"/>
      <c r="KKG37" s="176"/>
      <c r="KKH37" s="176"/>
      <c r="KKI37" s="176"/>
      <c r="KKJ37" s="176"/>
      <c r="KKK37" s="176"/>
      <c r="KKL37" s="176"/>
      <c r="KKM37" s="176"/>
      <c r="KKN37" s="176"/>
      <c r="KKO37" s="176"/>
      <c r="KKP37" s="176"/>
      <c r="KKQ37" s="176"/>
      <c r="KKR37" s="176"/>
      <c r="KKS37" s="176"/>
      <c r="KKT37" s="176"/>
      <c r="KKU37" s="176"/>
      <c r="KKV37" s="176"/>
      <c r="KKW37" s="176"/>
      <c r="KKX37" s="176"/>
      <c r="KKY37" s="176"/>
      <c r="KKZ37" s="176"/>
      <c r="KLA37" s="176"/>
      <c r="KLB37" s="176"/>
      <c r="KLC37" s="176"/>
      <c r="KLD37" s="176"/>
      <c r="KLE37" s="176"/>
      <c r="KLF37" s="176"/>
      <c r="KLG37" s="176"/>
      <c r="KLH37" s="176"/>
      <c r="KLI37" s="176"/>
      <c r="KLJ37" s="176"/>
      <c r="KLK37" s="176"/>
      <c r="KLL37" s="176"/>
      <c r="KLM37" s="176"/>
      <c r="KLN37" s="176"/>
      <c r="KLO37" s="176"/>
      <c r="KLP37" s="176"/>
      <c r="KLQ37" s="176"/>
      <c r="KLR37" s="176"/>
      <c r="KLS37" s="176"/>
      <c r="KLT37" s="176"/>
      <c r="KLU37" s="176"/>
      <c r="KLV37" s="176"/>
      <c r="KLW37" s="176"/>
      <c r="KLX37" s="176"/>
      <c r="KLY37" s="176"/>
      <c r="KLZ37" s="176"/>
      <c r="KMA37" s="176"/>
      <c r="KMB37" s="176"/>
      <c r="KMC37" s="176"/>
      <c r="KMD37" s="176"/>
      <c r="KME37" s="176"/>
      <c r="KMF37" s="176"/>
      <c r="KMG37" s="176"/>
      <c r="KMH37" s="176"/>
      <c r="KMI37" s="176"/>
      <c r="KMJ37" s="176"/>
      <c r="KMK37" s="176"/>
      <c r="KML37" s="176"/>
      <c r="KMM37" s="176"/>
      <c r="KMN37" s="176"/>
      <c r="KMO37" s="176"/>
      <c r="KMP37" s="176"/>
      <c r="KMQ37" s="176"/>
      <c r="KMR37" s="176"/>
      <c r="KMS37" s="176"/>
      <c r="KMT37" s="176"/>
      <c r="KMU37" s="176"/>
      <c r="KMV37" s="176"/>
      <c r="KMW37" s="176"/>
      <c r="KMX37" s="176"/>
      <c r="KMY37" s="176"/>
      <c r="KMZ37" s="176"/>
      <c r="KNA37" s="176"/>
      <c r="KNB37" s="176"/>
      <c r="KNC37" s="176"/>
      <c r="KND37" s="176"/>
      <c r="KNE37" s="176"/>
      <c r="KNF37" s="176"/>
      <c r="KNG37" s="176"/>
      <c r="KNH37" s="176"/>
      <c r="KNI37" s="176"/>
      <c r="KNJ37" s="176"/>
      <c r="KNK37" s="176"/>
      <c r="KNL37" s="176"/>
      <c r="KNM37" s="176"/>
      <c r="KNN37" s="176"/>
      <c r="KNO37" s="176"/>
      <c r="KNP37" s="176"/>
      <c r="KNQ37" s="176"/>
      <c r="KNR37" s="176"/>
      <c r="KNS37" s="176"/>
      <c r="KNT37" s="176"/>
      <c r="KNU37" s="176"/>
      <c r="KNV37" s="176"/>
      <c r="KNW37" s="176"/>
      <c r="KNX37" s="176"/>
      <c r="KNY37" s="176"/>
      <c r="KNZ37" s="176"/>
      <c r="KOA37" s="176"/>
      <c r="KOB37" s="176"/>
      <c r="KOC37" s="176"/>
      <c r="KOD37" s="176"/>
      <c r="KOE37" s="176"/>
      <c r="KOF37" s="176"/>
      <c r="KOG37" s="176"/>
      <c r="KOH37" s="176"/>
      <c r="KOI37" s="176"/>
      <c r="KOJ37" s="176"/>
      <c r="KOK37" s="176"/>
      <c r="KOL37" s="176"/>
      <c r="KOM37" s="176"/>
      <c r="KON37" s="176"/>
      <c r="KOO37" s="176"/>
      <c r="KOP37" s="176"/>
      <c r="KOQ37" s="176"/>
      <c r="KOR37" s="176"/>
      <c r="KOS37" s="176"/>
      <c r="KOT37" s="176"/>
      <c r="KOU37" s="176"/>
      <c r="KOV37" s="176"/>
      <c r="KOW37" s="176"/>
      <c r="KOX37" s="176"/>
      <c r="KOY37" s="176"/>
      <c r="KOZ37" s="176"/>
      <c r="KPA37" s="176"/>
      <c r="KPB37" s="176"/>
      <c r="KPC37" s="176"/>
      <c r="KPD37" s="176"/>
      <c r="KPE37" s="176"/>
      <c r="KPF37" s="176"/>
      <c r="KPG37" s="176"/>
      <c r="KPH37" s="176"/>
      <c r="KPI37" s="176"/>
      <c r="KPJ37" s="176"/>
      <c r="KPK37" s="176"/>
      <c r="KPL37" s="176"/>
      <c r="KPM37" s="176"/>
      <c r="KPN37" s="176"/>
      <c r="KPO37" s="176"/>
      <c r="KPP37" s="176"/>
      <c r="KPQ37" s="176"/>
      <c r="KPR37" s="176"/>
      <c r="KPS37" s="176"/>
      <c r="KPT37" s="176"/>
      <c r="KPU37" s="176"/>
      <c r="KPV37" s="176"/>
      <c r="KPW37" s="176"/>
      <c r="KPX37" s="176"/>
      <c r="KPY37" s="176"/>
      <c r="KPZ37" s="176"/>
      <c r="KQA37" s="176"/>
      <c r="KQB37" s="176"/>
      <c r="KQC37" s="176"/>
      <c r="KQD37" s="176"/>
      <c r="KQE37" s="176"/>
      <c r="KQF37" s="176"/>
      <c r="KQG37" s="176"/>
      <c r="KQH37" s="176"/>
      <c r="KQI37" s="176"/>
      <c r="KQJ37" s="176"/>
      <c r="KQK37" s="176"/>
      <c r="KQL37" s="176"/>
      <c r="KQM37" s="176"/>
      <c r="KQN37" s="176"/>
      <c r="KQO37" s="176"/>
      <c r="KQP37" s="176"/>
      <c r="KQQ37" s="176"/>
      <c r="KQR37" s="176"/>
      <c r="KQS37" s="176"/>
      <c r="KQT37" s="176"/>
      <c r="KQU37" s="176"/>
      <c r="KQV37" s="176"/>
      <c r="KQW37" s="176"/>
      <c r="KQX37" s="176"/>
      <c r="KQY37" s="176"/>
      <c r="KQZ37" s="176"/>
      <c r="KRA37" s="176"/>
      <c r="KRB37" s="176"/>
      <c r="KRC37" s="176"/>
      <c r="KRD37" s="176"/>
      <c r="KRE37" s="176"/>
      <c r="KRF37" s="176"/>
      <c r="KRG37" s="176"/>
      <c r="KRH37" s="176"/>
      <c r="KRI37" s="176"/>
      <c r="KRJ37" s="176"/>
      <c r="KRK37" s="176"/>
      <c r="KRL37" s="176"/>
      <c r="KRM37" s="176"/>
      <c r="KRN37" s="176"/>
      <c r="KRO37" s="176"/>
      <c r="KRP37" s="176"/>
      <c r="KRQ37" s="176"/>
      <c r="KRR37" s="176"/>
      <c r="KRS37" s="176"/>
      <c r="KRT37" s="176"/>
      <c r="KRU37" s="176"/>
      <c r="KRV37" s="176"/>
      <c r="KRW37" s="176"/>
      <c r="KRX37" s="176"/>
      <c r="KRY37" s="176"/>
      <c r="KRZ37" s="176"/>
      <c r="KSA37" s="176"/>
      <c r="KSB37" s="176"/>
      <c r="KSC37" s="176"/>
      <c r="KSD37" s="176"/>
      <c r="KSE37" s="176"/>
      <c r="KSF37" s="176"/>
      <c r="KSG37" s="176"/>
      <c r="KSH37" s="176"/>
      <c r="KSI37" s="176"/>
      <c r="KSJ37" s="176"/>
      <c r="KSK37" s="176"/>
      <c r="KSL37" s="176"/>
      <c r="KSM37" s="176"/>
      <c r="KSN37" s="176"/>
      <c r="KSO37" s="176"/>
      <c r="KSP37" s="176"/>
      <c r="KSQ37" s="176"/>
      <c r="KSR37" s="176"/>
      <c r="KSS37" s="176"/>
      <c r="KST37" s="176"/>
      <c r="KSU37" s="176"/>
      <c r="KSV37" s="176"/>
      <c r="KSW37" s="176"/>
      <c r="KSX37" s="176"/>
      <c r="KSY37" s="176"/>
      <c r="KSZ37" s="176"/>
      <c r="KTA37" s="176"/>
      <c r="KTB37" s="176"/>
      <c r="KTC37" s="176"/>
      <c r="KTD37" s="176"/>
      <c r="KTE37" s="176"/>
      <c r="KTF37" s="176"/>
      <c r="KTG37" s="176"/>
      <c r="KTH37" s="176"/>
      <c r="KTI37" s="176"/>
      <c r="KTJ37" s="176"/>
      <c r="KTK37" s="176"/>
      <c r="KTL37" s="176"/>
      <c r="KTM37" s="176"/>
      <c r="KTN37" s="176"/>
      <c r="KTO37" s="176"/>
      <c r="KTP37" s="176"/>
      <c r="KTQ37" s="176"/>
      <c r="KTR37" s="176"/>
      <c r="KTS37" s="176"/>
      <c r="KTT37" s="176"/>
      <c r="KTU37" s="176"/>
      <c r="KTV37" s="176"/>
      <c r="KTW37" s="176"/>
      <c r="KTX37" s="176"/>
      <c r="KTY37" s="176"/>
      <c r="KTZ37" s="176"/>
      <c r="KUA37" s="176"/>
      <c r="KUB37" s="176"/>
      <c r="KUC37" s="176"/>
      <c r="KUD37" s="176"/>
      <c r="KUE37" s="176"/>
      <c r="KUF37" s="176"/>
      <c r="KUG37" s="176"/>
      <c r="KUH37" s="176"/>
      <c r="KUI37" s="176"/>
      <c r="KUJ37" s="176"/>
      <c r="KUK37" s="176"/>
      <c r="KUL37" s="176"/>
      <c r="KUM37" s="176"/>
      <c r="KUN37" s="176"/>
      <c r="KUO37" s="176"/>
      <c r="KUP37" s="176"/>
      <c r="KUQ37" s="176"/>
      <c r="KUR37" s="176"/>
      <c r="KUS37" s="176"/>
      <c r="KUT37" s="176"/>
      <c r="KUU37" s="176"/>
      <c r="KUV37" s="176"/>
      <c r="KUW37" s="176"/>
      <c r="KUX37" s="176"/>
      <c r="KUY37" s="176"/>
      <c r="KUZ37" s="176"/>
      <c r="KVA37" s="176"/>
      <c r="KVB37" s="176"/>
      <c r="KVC37" s="176"/>
      <c r="KVD37" s="176"/>
      <c r="KVE37" s="176"/>
      <c r="KVF37" s="176"/>
      <c r="KVG37" s="176"/>
      <c r="KVH37" s="176"/>
      <c r="KVI37" s="176"/>
      <c r="KVJ37" s="176"/>
      <c r="KVK37" s="176"/>
      <c r="KVL37" s="176"/>
      <c r="KVM37" s="176"/>
      <c r="KVN37" s="176"/>
      <c r="KVO37" s="176"/>
      <c r="KVP37" s="176"/>
      <c r="KVQ37" s="176"/>
      <c r="KVR37" s="176"/>
      <c r="KVS37" s="176"/>
      <c r="KVT37" s="176"/>
      <c r="KVU37" s="176"/>
      <c r="KVV37" s="176"/>
      <c r="KVW37" s="176"/>
      <c r="KVX37" s="176"/>
      <c r="KVY37" s="176"/>
      <c r="KVZ37" s="176"/>
      <c r="KWA37" s="176"/>
      <c r="KWB37" s="176"/>
      <c r="KWC37" s="176"/>
      <c r="KWD37" s="176"/>
      <c r="KWE37" s="176"/>
      <c r="KWF37" s="176"/>
      <c r="KWG37" s="176"/>
      <c r="KWH37" s="176"/>
      <c r="KWI37" s="176"/>
      <c r="KWJ37" s="176"/>
      <c r="KWK37" s="176"/>
      <c r="KWL37" s="176"/>
      <c r="KWM37" s="176"/>
      <c r="KWN37" s="176"/>
      <c r="KWO37" s="176"/>
      <c r="KWP37" s="176"/>
      <c r="KWQ37" s="176"/>
      <c r="KWR37" s="176"/>
      <c r="KWS37" s="176"/>
      <c r="KWT37" s="176"/>
      <c r="KWU37" s="176"/>
      <c r="KWV37" s="176"/>
      <c r="KWW37" s="176"/>
      <c r="KWX37" s="176"/>
      <c r="KWY37" s="176"/>
      <c r="KWZ37" s="176"/>
      <c r="KXA37" s="176"/>
      <c r="KXB37" s="176"/>
      <c r="KXC37" s="176"/>
      <c r="KXD37" s="176"/>
      <c r="KXE37" s="176"/>
      <c r="KXF37" s="176"/>
      <c r="KXG37" s="176"/>
      <c r="KXH37" s="176"/>
      <c r="KXI37" s="176"/>
      <c r="KXJ37" s="176"/>
      <c r="KXK37" s="176"/>
      <c r="KXL37" s="176"/>
      <c r="KXM37" s="176"/>
      <c r="KXN37" s="176"/>
      <c r="KXO37" s="176"/>
      <c r="KXP37" s="176"/>
      <c r="KXQ37" s="176"/>
      <c r="KXR37" s="176"/>
      <c r="KXS37" s="176"/>
      <c r="KXT37" s="176"/>
      <c r="KXU37" s="176"/>
      <c r="KXV37" s="176"/>
      <c r="KXW37" s="176"/>
      <c r="KXX37" s="176"/>
      <c r="KXY37" s="176"/>
      <c r="KXZ37" s="176"/>
      <c r="KYA37" s="176"/>
      <c r="KYB37" s="176"/>
      <c r="KYC37" s="176"/>
      <c r="KYD37" s="176"/>
      <c r="KYE37" s="176"/>
      <c r="KYF37" s="176"/>
      <c r="KYG37" s="176"/>
      <c r="KYH37" s="176"/>
      <c r="KYI37" s="176"/>
      <c r="KYJ37" s="176"/>
      <c r="KYK37" s="176"/>
      <c r="KYL37" s="176"/>
      <c r="KYM37" s="176"/>
      <c r="KYN37" s="176"/>
      <c r="KYO37" s="176"/>
      <c r="KYP37" s="176"/>
      <c r="KYQ37" s="176"/>
      <c r="KYR37" s="176"/>
      <c r="KYS37" s="176"/>
      <c r="KYT37" s="176"/>
      <c r="KYU37" s="176"/>
      <c r="KYV37" s="176"/>
      <c r="KYW37" s="176"/>
      <c r="KYX37" s="176"/>
      <c r="KYY37" s="176"/>
      <c r="KYZ37" s="176"/>
      <c r="KZA37" s="176"/>
      <c r="KZB37" s="176"/>
      <c r="KZC37" s="176"/>
      <c r="KZD37" s="176"/>
      <c r="KZE37" s="176"/>
      <c r="KZF37" s="176"/>
      <c r="KZG37" s="176"/>
      <c r="KZH37" s="176"/>
      <c r="KZI37" s="176"/>
      <c r="KZJ37" s="176"/>
      <c r="KZK37" s="176"/>
      <c r="KZL37" s="176"/>
      <c r="KZM37" s="176"/>
      <c r="KZN37" s="176"/>
      <c r="KZO37" s="176"/>
      <c r="KZP37" s="176"/>
      <c r="KZQ37" s="176"/>
      <c r="KZR37" s="176"/>
      <c r="KZS37" s="176"/>
      <c r="KZT37" s="176"/>
      <c r="KZU37" s="176"/>
      <c r="KZV37" s="176"/>
      <c r="KZW37" s="176"/>
      <c r="KZX37" s="176"/>
      <c r="KZY37" s="176"/>
      <c r="KZZ37" s="176"/>
      <c r="LAA37" s="176"/>
      <c r="LAB37" s="176"/>
      <c r="LAC37" s="176"/>
      <c r="LAD37" s="176"/>
      <c r="LAE37" s="176"/>
      <c r="LAF37" s="176"/>
      <c r="LAG37" s="176"/>
      <c r="LAH37" s="176"/>
      <c r="LAI37" s="176"/>
      <c r="LAJ37" s="176"/>
      <c r="LAK37" s="176"/>
      <c r="LAL37" s="176"/>
      <c r="LAM37" s="176"/>
      <c r="LAN37" s="176"/>
      <c r="LAO37" s="176"/>
      <c r="LAP37" s="176"/>
      <c r="LAQ37" s="176"/>
      <c r="LAR37" s="176"/>
      <c r="LAS37" s="176"/>
      <c r="LAT37" s="176"/>
      <c r="LAU37" s="176"/>
      <c r="LAV37" s="176"/>
      <c r="LAW37" s="176"/>
      <c r="LAX37" s="176"/>
      <c r="LAY37" s="176"/>
      <c r="LAZ37" s="176"/>
      <c r="LBA37" s="176"/>
      <c r="LBB37" s="176"/>
      <c r="LBC37" s="176"/>
      <c r="LBD37" s="176"/>
      <c r="LBE37" s="176"/>
      <c r="LBF37" s="176"/>
      <c r="LBG37" s="176"/>
      <c r="LBH37" s="176"/>
      <c r="LBI37" s="176"/>
      <c r="LBJ37" s="176"/>
      <c r="LBK37" s="176"/>
      <c r="LBL37" s="176"/>
      <c r="LBM37" s="176"/>
      <c r="LBN37" s="176"/>
      <c r="LBO37" s="176"/>
      <c r="LBP37" s="176"/>
      <c r="LBQ37" s="176"/>
      <c r="LBR37" s="176"/>
      <c r="LBS37" s="176"/>
      <c r="LBT37" s="176"/>
      <c r="LBU37" s="176"/>
      <c r="LBV37" s="176"/>
      <c r="LBW37" s="176"/>
      <c r="LBX37" s="176"/>
      <c r="LBY37" s="176"/>
      <c r="LBZ37" s="176"/>
      <c r="LCA37" s="176"/>
      <c r="LCB37" s="176"/>
      <c r="LCC37" s="176"/>
      <c r="LCD37" s="176"/>
      <c r="LCE37" s="176"/>
      <c r="LCF37" s="176"/>
      <c r="LCG37" s="176"/>
      <c r="LCH37" s="176"/>
      <c r="LCI37" s="176"/>
      <c r="LCJ37" s="176"/>
      <c r="LCK37" s="176"/>
      <c r="LCL37" s="176"/>
      <c r="LCM37" s="176"/>
      <c r="LCN37" s="176"/>
      <c r="LCO37" s="176"/>
      <c r="LCP37" s="176"/>
      <c r="LCQ37" s="176"/>
      <c r="LCR37" s="176"/>
      <c r="LCS37" s="176"/>
      <c r="LCT37" s="176"/>
      <c r="LCU37" s="176"/>
      <c r="LCV37" s="176"/>
      <c r="LCW37" s="176"/>
      <c r="LCX37" s="176"/>
      <c r="LCY37" s="176"/>
      <c r="LCZ37" s="176"/>
      <c r="LDA37" s="176"/>
      <c r="LDB37" s="176"/>
      <c r="LDC37" s="176"/>
      <c r="LDD37" s="176"/>
      <c r="LDE37" s="176"/>
      <c r="LDF37" s="176"/>
      <c r="LDG37" s="176"/>
      <c r="LDH37" s="176"/>
      <c r="LDI37" s="176"/>
      <c r="LDJ37" s="176"/>
      <c r="LDK37" s="176"/>
      <c r="LDL37" s="176"/>
      <c r="LDM37" s="176"/>
      <c r="LDN37" s="176"/>
      <c r="LDO37" s="176"/>
      <c r="LDP37" s="176"/>
      <c r="LDQ37" s="176"/>
      <c r="LDR37" s="176"/>
      <c r="LDS37" s="176"/>
      <c r="LDT37" s="176"/>
      <c r="LDU37" s="176"/>
      <c r="LDV37" s="176"/>
      <c r="LDW37" s="176"/>
      <c r="LDX37" s="176"/>
      <c r="LDY37" s="176"/>
      <c r="LDZ37" s="176"/>
      <c r="LEA37" s="176"/>
      <c r="LEB37" s="176"/>
      <c r="LEC37" s="176"/>
      <c r="LED37" s="176"/>
      <c r="LEE37" s="176"/>
      <c r="LEF37" s="176"/>
      <c r="LEG37" s="176"/>
      <c r="LEH37" s="176"/>
      <c r="LEI37" s="176"/>
      <c r="LEJ37" s="176"/>
      <c r="LEK37" s="176"/>
      <c r="LEL37" s="176"/>
      <c r="LEM37" s="176"/>
      <c r="LEN37" s="176"/>
      <c r="LEO37" s="176"/>
      <c r="LEP37" s="176"/>
      <c r="LEQ37" s="176"/>
      <c r="LER37" s="176"/>
      <c r="LES37" s="176"/>
      <c r="LET37" s="176"/>
      <c r="LEU37" s="176"/>
      <c r="LEV37" s="176"/>
      <c r="LEW37" s="176"/>
      <c r="LEX37" s="176"/>
      <c r="LEY37" s="176"/>
      <c r="LEZ37" s="176"/>
      <c r="LFA37" s="176"/>
      <c r="LFB37" s="176"/>
      <c r="LFC37" s="176"/>
      <c r="LFD37" s="176"/>
      <c r="LFE37" s="176"/>
      <c r="LFF37" s="176"/>
      <c r="LFG37" s="176"/>
      <c r="LFH37" s="176"/>
      <c r="LFI37" s="176"/>
      <c r="LFJ37" s="176"/>
      <c r="LFK37" s="176"/>
      <c r="LFL37" s="176"/>
      <c r="LFM37" s="176"/>
      <c r="LFN37" s="176"/>
      <c r="LFO37" s="176"/>
      <c r="LFP37" s="176"/>
      <c r="LFQ37" s="176"/>
      <c r="LFR37" s="176"/>
      <c r="LFS37" s="176"/>
      <c r="LFT37" s="176"/>
      <c r="LFU37" s="176"/>
      <c r="LFV37" s="176"/>
      <c r="LFW37" s="176"/>
      <c r="LFX37" s="176"/>
      <c r="LFY37" s="176"/>
      <c r="LFZ37" s="176"/>
      <c r="LGA37" s="176"/>
      <c r="LGB37" s="176"/>
      <c r="LGC37" s="176"/>
      <c r="LGD37" s="176"/>
      <c r="LGE37" s="176"/>
      <c r="LGF37" s="176"/>
      <c r="LGG37" s="176"/>
      <c r="LGH37" s="176"/>
      <c r="LGI37" s="176"/>
      <c r="LGJ37" s="176"/>
      <c r="LGK37" s="176"/>
      <c r="LGL37" s="176"/>
      <c r="LGM37" s="176"/>
      <c r="LGN37" s="176"/>
      <c r="LGO37" s="176"/>
      <c r="LGP37" s="176"/>
      <c r="LGQ37" s="176"/>
      <c r="LGR37" s="176"/>
      <c r="LGS37" s="176"/>
      <c r="LGT37" s="176"/>
      <c r="LGU37" s="176"/>
      <c r="LGV37" s="176"/>
      <c r="LGW37" s="176"/>
      <c r="LGX37" s="176"/>
      <c r="LGY37" s="176"/>
      <c r="LGZ37" s="176"/>
      <c r="LHA37" s="176"/>
      <c r="LHB37" s="176"/>
      <c r="LHC37" s="176"/>
      <c r="LHD37" s="176"/>
      <c r="LHE37" s="176"/>
      <c r="LHF37" s="176"/>
      <c r="LHG37" s="176"/>
      <c r="LHH37" s="176"/>
      <c r="LHI37" s="176"/>
      <c r="LHJ37" s="176"/>
      <c r="LHK37" s="176"/>
      <c r="LHL37" s="176"/>
      <c r="LHM37" s="176"/>
      <c r="LHN37" s="176"/>
      <c r="LHO37" s="176"/>
      <c r="LHP37" s="176"/>
      <c r="LHQ37" s="176"/>
      <c r="LHR37" s="176"/>
      <c r="LHS37" s="176"/>
      <c r="LHT37" s="176"/>
      <c r="LHU37" s="176"/>
      <c r="LHV37" s="176"/>
      <c r="LHW37" s="176"/>
      <c r="LHX37" s="176"/>
      <c r="LHY37" s="176"/>
      <c r="LHZ37" s="176"/>
      <c r="LIA37" s="176"/>
      <c r="LIB37" s="176"/>
      <c r="LIC37" s="176"/>
      <c r="LID37" s="176"/>
      <c r="LIE37" s="176"/>
      <c r="LIF37" s="176"/>
      <c r="LIG37" s="176"/>
      <c r="LIH37" s="176"/>
      <c r="LII37" s="176"/>
      <c r="LIJ37" s="176"/>
      <c r="LIK37" s="176"/>
      <c r="LIL37" s="176"/>
      <c r="LIM37" s="176"/>
      <c r="LIN37" s="176"/>
      <c r="LIO37" s="176"/>
      <c r="LIP37" s="176"/>
      <c r="LIQ37" s="176"/>
      <c r="LIR37" s="176"/>
      <c r="LIS37" s="176"/>
      <c r="LIT37" s="176"/>
      <c r="LIU37" s="176"/>
      <c r="LIV37" s="176"/>
      <c r="LIW37" s="176"/>
      <c r="LIX37" s="176"/>
      <c r="LIY37" s="176"/>
      <c r="LIZ37" s="176"/>
      <c r="LJA37" s="176"/>
      <c r="LJB37" s="176"/>
      <c r="LJC37" s="176"/>
      <c r="LJD37" s="176"/>
      <c r="LJE37" s="176"/>
      <c r="LJF37" s="176"/>
      <c r="LJG37" s="176"/>
      <c r="LJH37" s="176"/>
      <c r="LJI37" s="176"/>
      <c r="LJJ37" s="176"/>
      <c r="LJK37" s="176"/>
      <c r="LJL37" s="176"/>
      <c r="LJM37" s="176"/>
      <c r="LJN37" s="176"/>
      <c r="LJO37" s="176"/>
      <c r="LJP37" s="176"/>
      <c r="LJQ37" s="176"/>
      <c r="LJR37" s="176"/>
      <c r="LJS37" s="176"/>
      <c r="LJT37" s="176"/>
      <c r="LJU37" s="176"/>
      <c r="LJV37" s="176"/>
      <c r="LJW37" s="176"/>
      <c r="LJX37" s="176"/>
      <c r="LJY37" s="176"/>
      <c r="LJZ37" s="176"/>
      <c r="LKA37" s="176"/>
      <c r="LKB37" s="176"/>
      <c r="LKC37" s="176"/>
      <c r="LKD37" s="176"/>
      <c r="LKE37" s="176"/>
      <c r="LKF37" s="176"/>
      <c r="LKG37" s="176"/>
      <c r="LKH37" s="176"/>
      <c r="LKI37" s="176"/>
      <c r="LKJ37" s="176"/>
      <c r="LKK37" s="176"/>
      <c r="LKL37" s="176"/>
      <c r="LKM37" s="176"/>
      <c r="LKN37" s="176"/>
      <c r="LKO37" s="176"/>
      <c r="LKP37" s="176"/>
      <c r="LKQ37" s="176"/>
      <c r="LKR37" s="176"/>
      <c r="LKS37" s="176"/>
      <c r="LKT37" s="176"/>
      <c r="LKU37" s="176"/>
      <c r="LKV37" s="176"/>
      <c r="LKW37" s="176"/>
      <c r="LKX37" s="176"/>
      <c r="LKY37" s="176"/>
      <c r="LKZ37" s="176"/>
      <c r="LLA37" s="176"/>
      <c r="LLB37" s="176"/>
      <c r="LLC37" s="176"/>
      <c r="LLD37" s="176"/>
      <c r="LLE37" s="176"/>
      <c r="LLF37" s="176"/>
      <c r="LLG37" s="176"/>
      <c r="LLH37" s="176"/>
      <c r="LLI37" s="176"/>
      <c r="LLJ37" s="176"/>
      <c r="LLK37" s="176"/>
      <c r="LLL37" s="176"/>
      <c r="LLM37" s="176"/>
      <c r="LLN37" s="176"/>
      <c r="LLO37" s="176"/>
      <c r="LLP37" s="176"/>
      <c r="LLQ37" s="176"/>
      <c r="LLR37" s="176"/>
      <c r="LLS37" s="176"/>
      <c r="LLT37" s="176"/>
      <c r="LLU37" s="176"/>
      <c r="LLV37" s="176"/>
      <c r="LLW37" s="176"/>
      <c r="LLX37" s="176"/>
      <c r="LLY37" s="176"/>
      <c r="LLZ37" s="176"/>
      <c r="LMA37" s="176"/>
      <c r="LMB37" s="176"/>
      <c r="LMC37" s="176"/>
      <c r="LMD37" s="176"/>
      <c r="LME37" s="176"/>
      <c r="LMF37" s="176"/>
      <c r="LMG37" s="176"/>
      <c r="LMH37" s="176"/>
      <c r="LMI37" s="176"/>
      <c r="LMJ37" s="176"/>
      <c r="LMK37" s="176"/>
      <c r="LML37" s="176"/>
      <c r="LMM37" s="176"/>
      <c r="LMN37" s="176"/>
      <c r="LMO37" s="176"/>
      <c r="LMP37" s="176"/>
      <c r="LMQ37" s="176"/>
      <c r="LMR37" s="176"/>
      <c r="LMS37" s="176"/>
      <c r="LMT37" s="176"/>
      <c r="LMU37" s="176"/>
      <c r="LMV37" s="176"/>
      <c r="LMW37" s="176"/>
      <c r="LMX37" s="176"/>
      <c r="LMY37" s="176"/>
      <c r="LMZ37" s="176"/>
      <c r="LNA37" s="176"/>
      <c r="LNB37" s="176"/>
      <c r="LNC37" s="176"/>
      <c r="LND37" s="176"/>
      <c r="LNE37" s="176"/>
      <c r="LNF37" s="176"/>
      <c r="LNG37" s="176"/>
      <c r="LNH37" s="176"/>
      <c r="LNI37" s="176"/>
      <c r="LNJ37" s="176"/>
      <c r="LNK37" s="176"/>
      <c r="LNL37" s="176"/>
      <c r="LNM37" s="176"/>
      <c r="LNN37" s="176"/>
      <c r="LNO37" s="176"/>
      <c r="LNP37" s="176"/>
      <c r="LNQ37" s="176"/>
      <c r="LNR37" s="176"/>
      <c r="LNS37" s="176"/>
      <c r="LNT37" s="176"/>
      <c r="LNU37" s="176"/>
      <c r="LNV37" s="176"/>
      <c r="LNW37" s="176"/>
      <c r="LNX37" s="176"/>
      <c r="LNY37" s="176"/>
      <c r="LNZ37" s="176"/>
      <c r="LOA37" s="176"/>
      <c r="LOB37" s="176"/>
      <c r="LOC37" s="176"/>
      <c r="LOD37" s="176"/>
      <c r="LOE37" s="176"/>
      <c r="LOF37" s="176"/>
      <c r="LOG37" s="176"/>
      <c r="LOH37" s="176"/>
      <c r="LOI37" s="176"/>
      <c r="LOJ37" s="176"/>
      <c r="LOK37" s="176"/>
      <c r="LOL37" s="176"/>
      <c r="LOM37" s="176"/>
      <c r="LON37" s="176"/>
      <c r="LOO37" s="176"/>
      <c r="LOP37" s="176"/>
      <c r="LOQ37" s="176"/>
      <c r="LOR37" s="176"/>
      <c r="LOS37" s="176"/>
      <c r="LOT37" s="176"/>
      <c r="LOU37" s="176"/>
      <c r="LOV37" s="176"/>
      <c r="LOW37" s="176"/>
      <c r="LOX37" s="176"/>
      <c r="LOY37" s="176"/>
      <c r="LOZ37" s="176"/>
      <c r="LPA37" s="176"/>
      <c r="LPB37" s="176"/>
      <c r="LPC37" s="176"/>
      <c r="LPD37" s="176"/>
      <c r="LPE37" s="176"/>
      <c r="LPF37" s="176"/>
      <c r="LPG37" s="176"/>
      <c r="LPH37" s="176"/>
      <c r="LPI37" s="176"/>
      <c r="LPJ37" s="176"/>
      <c r="LPK37" s="176"/>
      <c r="LPL37" s="176"/>
      <c r="LPM37" s="176"/>
      <c r="LPN37" s="176"/>
      <c r="LPO37" s="176"/>
      <c r="LPP37" s="176"/>
      <c r="LPQ37" s="176"/>
      <c r="LPR37" s="176"/>
      <c r="LPS37" s="176"/>
      <c r="LPT37" s="176"/>
      <c r="LPU37" s="176"/>
      <c r="LPV37" s="176"/>
      <c r="LPW37" s="176"/>
      <c r="LPX37" s="176"/>
      <c r="LPY37" s="176"/>
      <c r="LPZ37" s="176"/>
      <c r="LQA37" s="176"/>
      <c r="LQB37" s="176"/>
      <c r="LQC37" s="176"/>
      <c r="LQD37" s="176"/>
      <c r="LQE37" s="176"/>
      <c r="LQF37" s="176"/>
      <c r="LQG37" s="176"/>
      <c r="LQH37" s="176"/>
      <c r="LQI37" s="176"/>
      <c r="LQJ37" s="176"/>
      <c r="LQK37" s="176"/>
      <c r="LQL37" s="176"/>
      <c r="LQM37" s="176"/>
      <c r="LQN37" s="176"/>
      <c r="LQO37" s="176"/>
      <c r="LQP37" s="176"/>
      <c r="LQQ37" s="176"/>
      <c r="LQR37" s="176"/>
      <c r="LQS37" s="176"/>
      <c r="LQT37" s="176"/>
      <c r="LQU37" s="176"/>
      <c r="LQV37" s="176"/>
      <c r="LQW37" s="176"/>
      <c r="LQX37" s="176"/>
      <c r="LQY37" s="176"/>
      <c r="LQZ37" s="176"/>
      <c r="LRA37" s="176"/>
      <c r="LRB37" s="176"/>
      <c r="LRC37" s="176"/>
      <c r="LRD37" s="176"/>
      <c r="LRE37" s="176"/>
      <c r="LRF37" s="176"/>
      <c r="LRG37" s="176"/>
      <c r="LRH37" s="176"/>
      <c r="LRI37" s="176"/>
      <c r="LRJ37" s="176"/>
      <c r="LRK37" s="176"/>
      <c r="LRL37" s="176"/>
      <c r="LRM37" s="176"/>
      <c r="LRN37" s="176"/>
      <c r="LRO37" s="176"/>
      <c r="LRP37" s="176"/>
      <c r="LRQ37" s="176"/>
      <c r="LRR37" s="176"/>
      <c r="LRS37" s="176"/>
      <c r="LRT37" s="176"/>
      <c r="LRU37" s="176"/>
      <c r="LRV37" s="176"/>
      <c r="LRW37" s="176"/>
      <c r="LRX37" s="176"/>
      <c r="LRY37" s="176"/>
      <c r="LRZ37" s="176"/>
      <c r="LSA37" s="176"/>
      <c r="LSB37" s="176"/>
      <c r="LSC37" s="176"/>
      <c r="LSD37" s="176"/>
      <c r="LSE37" s="176"/>
      <c r="LSF37" s="176"/>
      <c r="LSG37" s="176"/>
      <c r="LSH37" s="176"/>
      <c r="LSI37" s="176"/>
      <c r="LSJ37" s="176"/>
      <c r="LSK37" s="176"/>
      <c r="LSL37" s="176"/>
      <c r="LSM37" s="176"/>
      <c r="LSN37" s="176"/>
      <c r="LSO37" s="176"/>
      <c r="LSP37" s="176"/>
      <c r="LSQ37" s="176"/>
      <c r="LSR37" s="176"/>
      <c r="LSS37" s="176"/>
      <c r="LST37" s="176"/>
      <c r="LSU37" s="176"/>
      <c r="LSV37" s="176"/>
      <c r="LSW37" s="176"/>
      <c r="LSX37" s="176"/>
      <c r="LSY37" s="176"/>
      <c r="LSZ37" s="176"/>
      <c r="LTA37" s="176"/>
      <c r="LTB37" s="176"/>
      <c r="LTC37" s="176"/>
      <c r="LTD37" s="176"/>
      <c r="LTE37" s="176"/>
      <c r="LTF37" s="176"/>
      <c r="LTG37" s="176"/>
      <c r="LTH37" s="176"/>
      <c r="LTI37" s="176"/>
      <c r="LTJ37" s="176"/>
      <c r="LTK37" s="176"/>
      <c r="LTL37" s="176"/>
      <c r="LTM37" s="176"/>
      <c r="LTN37" s="176"/>
      <c r="LTO37" s="176"/>
      <c r="LTP37" s="176"/>
      <c r="LTQ37" s="176"/>
      <c r="LTR37" s="176"/>
      <c r="LTS37" s="176"/>
      <c r="LTT37" s="176"/>
      <c r="LTU37" s="176"/>
      <c r="LTV37" s="176"/>
      <c r="LTW37" s="176"/>
      <c r="LTX37" s="176"/>
      <c r="LTY37" s="176"/>
      <c r="LTZ37" s="176"/>
      <c r="LUA37" s="176"/>
      <c r="LUB37" s="176"/>
      <c r="LUC37" s="176"/>
      <c r="LUD37" s="176"/>
      <c r="LUE37" s="176"/>
      <c r="LUF37" s="176"/>
      <c r="LUG37" s="176"/>
      <c r="LUH37" s="176"/>
      <c r="LUI37" s="176"/>
      <c r="LUJ37" s="176"/>
      <c r="LUK37" s="176"/>
      <c r="LUL37" s="176"/>
      <c r="LUM37" s="176"/>
      <c r="LUN37" s="176"/>
      <c r="LUO37" s="176"/>
      <c r="LUP37" s="176"/>
      <c r="LUQ37" s="176"/>
      <c r="LUR37" s="176"/>
      <c r="LUS37" s="176"/>
      <c r="LUT37" s="176"/>
      <c r="LUU37" s="176"/>
      <c r="LUV37" s="176"/>
      <c r="LUW37" s="176"/>
      <c r="LUX37" s="176"/>
      <c r="LUY37" s="176"/>
      <c r="LUZ37" s="176"/>
      <c r="LVA37" s="176"/>
      <c r="LVB37" s="176"/>
      <c r="LVC37" s="176"/>
      <c r="LVD37" s="176"/>
      <c r="LVE37" s="176"/>
      <c r="LVF37" s="176"/>
      <c r="LVG37" s="176"/>
      <c r="LVH37" s="176"/>
      <c r="LVI37" s="176"/>
      <c r="LVJ37" s="176"/>
      <c r="LVK37" s="176"/>
      <c r="LVL37" s="176"/>
      <c r="LVM37" s="176"/>
      <c r="LVN37" s="176"/>
      <c r="LVO37" s="176"/>
      <c r="LVP37" s="176"/>
      <c r="LVQ37" s="176"/>
      <c r="LVR37" s="176"/>
      <c r="LVS37" s="176"/>
      <c r="LVT37" s="176"/>
      <c r="LVU37" s="176"/>
      <c r="LVV37" s="176"/>
      <c r="LVW37" s="176"/>
      <c r="LVX37" s="176"/>
      <c r="LVY37" s="176"/>
      <c r="LVZ37" s="176"/>
      <c r="LWA37" s="176"/>
      <c r="LWB37" s="176"/>
      <c r="LWC37" s="176"/>
      <c r="LWD37" s="176"/>
      <c r="LWE37" s="176"/>
      <c r="LWF37" s="176"/>
      <c r="LWG37" s="176"/>
      <c r="LWH37" s="176"/>
      <c r="LWI37" s="176"/>
      <c r="LWJ37" s="176"/>
      <c r="LWK37" s="176"/>
      <c r="LWL37" s="176"/>
      <c r="LWM37" s="176"/>
      <c r="LWN37" s="176"/>
      <c r="LWO37" s="176"/>
      <c r="LWP37" s="176"/>
      <c r="LWQ37" s="176"/>
      <c r="LWR37" s="176"/>
      <c r="LWS37" s="176"/>
      <c r="LWT37" s="176"/>
      <c r="LWU37" s="176"/>
      <c r="LWV37" s="176"/>
      <c r="LWW37" s="176"/>
      <c r="LWX37" s="176"/>
      <c r="LWY37" s="176"/>
      <c r="LWZ37" s="176"/>
      <c r="LXA37" s="176"/>
      <c r="LXB37" s="176"/>
      <c r="LXC37" s="176"/>
      <c r="LXD37" s="176"/>
      <c r="LXE37" s="176"/>
      <c r="LXF37" s="176"/>
      <c r="LXG37" s="176"/>
      <c r="LXH37" s="176"/>
      <c r="LXI37" s="176"/>
      <c r="LXJ37" s="176"/>
      <c r="LXK37" s="176"/>
      <c r="LXL37" s="176"/>
      <c r="LXM37" s="176"/>
      <c r="LXN37" s="176"/>
      <c r="LXO37" s="176"/>
      <c r="LXP37" s="176"/>
      <c r="LXQ37" s="176"/>
      <c r="LXR37" s="176"/>
      <c r="LXS37" s="176"/>
      <c r="LXT37" s="176"/>
      <c r="LXU37" s="176"/>
      <c r="LXV37" s="176"/>
      <c r="LXW37" s="176"/>
      <c r="LXX37" s="176"/>
      <c r="LXY37" s="176"/>
      <c r="LXZ37" s="176"/>
      <c r="LYA37" s="176"/>
      <c r="LYB37" s="176"/>
      <c r="LYC37" s="176"/>
      <c r="LYD37" s="176"/>
      <c r="LYE37" s="176"/>
      <c r="LYF37" s="176"/>
      <c r="LYG37" s="176"/>
      <c r="LYH37" s="176"/>
      <c r="LYI37" s="176"/>
      <c r="LYJ37" s="176"/>
      <c r="LYK37" s="176"/>
      <c r="LYL37" s="176"/>
      <c r="LYM37" s="176"/>
      <c r="LYN37" s="176"/>
      <c r="LYO37" s="176"/>
      <c r="LYP37" s="176"/>
      <c r="LYQ37" s="176"/>
      <c r="LYR37" s="176"/>
      <c r="LYS37" s="176"/>
      <c r="LYT37" s="176"/>
      <c r="LYU37" s="176"/>
      <c r="LYV37" s="176"/>
      <c r="LYW37" s="176"/>
      <c r="LYX37" s="176"/>
      <c r="LYY37" s="176"/>
      <c r="LYZ37" s="176"/>
      <c r="LZA37" s="176"/>
      <c r="LZB37" s="176"/>
      <c r="LZC37" s="176"/>
      <c r="LZD37" s="176"/>
      <c r="LZE37" s="176"/>
      <c r="LZF37" s="176"/>
      <c r="LZG37" s="176"/>
      <c r="LZH37" s="176"/>
      <c r="LZI37" s="176"/>
      <c r="LZJ37" s="176"/>
      <c r="LZK37" s="176"/>
      <c r="LZL37" s="176"/>
      <c r="LZM37" s="176"/>
      <c r="LZN37" s="176"/>
      <c r="LZO37" s="176"/>
      <c r="LZP37" s="176"/>
      <c r="LZQ37" s="176"/>
      <c r="LZR37" s="176"/>
      <c r="LZS37" s="176"/>
      <c r="LZT37" s="176"/>
      <c r="LZU37" s="176"/>
      <c r="LZV37" s="176"/>
      <c r="LZW37" s="176"/>
      <c r="LZX37" s="176"/>
      <c r="LZY37" s="176"/>
      <c r="LZZ37" s="176"/>
      <c r="MAA37" s="176"/>
      <c r="MAB37" s="176"/>
      <c r="MAC37" s="176"/>
      <c r="MAD37" s="176"/>
      <c r="MAE37" s="176"/>
      <c r="MAF37" s="176"/>
      <c r="MAG37" s="176"/>
      <c r="MAH37" s="176"/>
      <c r="MAI37" s="176"/>
      <c r="MAJ37" s="176"/>
      <c r="MAK37" s="176"/>
      <c r="MAL37" s="176"/>
      <c r="MAM37" s="176"/>
      <c r="MAN37" s="176"/>
      <c r="MAO37" s="176"/>
      <c r="MAP37" s="176"/>
      <c r="MAQ37" s="176"/>
      <c r="MAR37" s="176"/>
      <c r="MAS37" s="176"/>
      <c r="MAT37" s="176"/>
      <c r="MAU37" s="176"/>
      <c r="MAV37" s="176"/>
      <c r="MAW37" s="176"/>
      <c r="MAX37" s="176"/>
      <c r="MAY37" s="176"/>
      <c r="MAZ37" s="176"/>
      <c r="MBA37" s="176"/>
      <c r="MBB37" s="176"/>
      <c r="MBC37" s="176"/>
      <c r="MBD37" s="176"/>
      <c r="MBE37" s="176"/>
      <c r="MBF37" s="176"/>
      <c r="MBG37" s="176"/>
      <c r="MBH37" s="176"/>
      <c r="MBI37" s="176"/>
      <c r="MBJ37" s="176"/>
      <c r="MBK37" s="176"/>
      <c r="MBL37" s="176"/>
      <c r="MBM37" s="176"/>
      <c r="MBN37" s="176"/>
      <c r="MBO37" s="176"/>
      <c r="MBP37" s="176"/>
      <c r="MBQ37" s="176"/>
      <c r="MBR37" s="176"/>
      <c r="MBS37" s="176"/>
      <c r="MBT37" s="176"/>
      <c r="MBU37" s="176"/>
      <c r="MBV37" s="176"/>
      <c r="MBW37" s="176"/>
      <c r="MBX37" s="176"/>
      <c r="MBY37" s="176"/>
      <c r="MBZ37" s="176"/>
      <c r="MCA37" s="176"/>
      <c r="MCB37" s="176"/>
      <c r="MCC37" s="176"/>
      <c r="MCD37" s="176"/>
      <c r="MCE37" s="176"/>
      <c r="MCF37" s="176"/>
      <c r="MCG37" s="176"/>
      <c r="MCH37" s="176"/>
      <c r="MCI37" s="176"/>
      <c r="MCJ37" s="176"/>
      <c r="MCK37" s="176"/>
      <c r="MCL37" s="176"/>
      <c r="MCM37" s="176"/>
      <c r="MCN37" s="176"/>
      <c r="MCO37" s="176"/>
      <c r="MCP37" s="176"/>
      <c r="MCQ37" s="176"/>
      <c r="MCR37" s="176"/>
      <c r="MCS37" s="176"/>
      <c r="MCT37" s="176"/>
      <c r="MCU37" s="176"/>
      <c r="MCV37" s="176"/>
      <c r="MCW37" s="176"/>
      <c r="MCX37" s="176"/>
      <c r="MCY37" s="176"/>
      <c r="MCZ37" s="176"/>
      <c r="MDA37" s="176"/>
      <c r="MDB37" s="176"/>
      <c r="MDC37" s="176"/>
      <c r="MDD37" s="176"/>
      <c r="MDE37" s="176"/>
      <c r="MDF37" s="176"/>
      <c r="MDG37" s="176"/>
      <c r="MDH37" s="176"/>
      <c r="MDI37" s="176"/>
      <c r="MDJ37" s="176"/>
      <c r="MDK37" s="176"/>
      <c r="MDL37" s="176"/>
      <c r="MDM37" s="176"/>
      <c r="MDN37" s="176"/>
      <c r="MDO37" s="176"/>
      <c r="MDP37" s="176"/>
      <c r="MDQ37" s="176"/>
      <c r="MDR37" s="176"/>
      <c r="MDS37" s="176"/>
      <c r="MDT37" s="176"/>
      <c r="MDU37" s="176"/>
      <c r="MDV37" s="176"/>
      <c r="MDW37" s="176"/>
      <c r="MDX37" s="176"/>
      <c r="MDY37" s="176"/>
      <c r="MDZ37" s="176"/>
      <c r="MEA37" s="176"/>
      <c r="MEB37" s="176"/>
      <c r="MEC37" s="176"/>
      <c r="MED37" s="176"/>
      <c r="MEE37" s="176"/>
      <c r="MEF37" s="176"/>
      <c r="MEG37" s="176"/>
      <c r="MEH37" s="176"/>
      <c r="MEI37" s="176"/>
      <c r="MEJ37" s="176"/>
      <c r="MEK37" s="176"/>
      <c r="MEL37" s="176"/>
      <c r="MEM37" s="176"/>
      <c r="MEN37" s="176"/>
      <c r="MEO37" s="176"/>
      <c r="MEP37" s="176"/>
      <c r="MEQ37" s="176"/>
      <c r="MER37" s="176"/>
      <c r="MES37" s="176"/>
      <c r="MET37" s="176"/>
      <c r="MEU37" s="176"/>
      <c r="MEV37" s="176"/>
      <c r="MEW37" s="176"/>
      <c r="MEX37" s="176"/>
      <c r="MEY37" s="176"/>
      <c r="MEZ37" s="176"/>
      <c r="MFA37" s="176"/>
      <c r="MFB37" s="176"/>
      <c r="MFC37" s="176"/>
      <c r="MFD37" s="176"/>
      <c r="MFE37" s="176"/>
      <c r="MFF37" s="176"/>
      <c r="MFG37" s="176"/>
      <c r="MFH37" s="176"/>
      <c r="MFI37" s="176"/>
      <c r="MFJ37" s="176"/>
      <c r="MFK37" s="176"/>
      <c r="MFL37" s="176"/>
      <c r="MFM37" s="176"/>
      <c r="MFN37" s="176"/>
      <c r="MFO37" s="176"/>
      <c r="MFP37" s="176"/>
      <c r="MFQ37" s="176"/>
      <c r="MFR37" s="176"/>
      <c r="MFS37" s="176"/>
      <c r="MFT37" s="176"/>
      <c r="MFU37" s="176"/>
      <c r="MFV37" s="176"/>
      <c r="MFW37" s="176"/>
      <c r="MFX37" s="176"/>
      <c r="MFY37" s="176"/>
      <c r="MFZ37" s="176"/>
      <c r="MGA37" s="176"/>
      <c r="MGB37" s="176"/>
      <c r="MGC37" s="176"/>
      <c r="MGD37" s="176"/>
      <c r="MGE37" s="176"/>
      <c r="MGF37" s="176"/>
      <c r="MGG37" s="176"/>
      <c r="MGH37" s="176"/>
      <c r="MGI37" s="176"/>
      <c r="MGJ37" s="176"/>
      <c r="MGK37" s="176"/>
      <c r="MGL37" s="176"/>
      <c r="MGM37" s="176"/>
      <c r="MGN37" s="176"/>
      <c r="MGO37" s="176"/>
      <c r="MGP37" s="176"/>
      <c r="MGQ37" s="176"/>
      <c r="MGR37" s="176"/>
      <c r="MGS37" s="176"/>
      <c r="MGT37" s="176"/>
      <c r="MGU37" s="176"/>
      <c r="MGV37" s="176"/>
      <c r="MGW37" s="176"/>
      <c r="MGX37" s="176"/>
      <c r="MGY37" s="176"/>
      <c r="MGZ37" s="176"/>
      <c r="MHA37" s="176"/>
      <c r="MHB37" s="176"/>
      <c r="MHC37" s="176"/>
      <c r="MHD37" s="176"/>
      <c r="MHE37" s="176"/>
      <c r="MHF37" s="176"/>
      <c r="MHG37" s="176"/>
      <c r="MHH37" s="176"/>
      <c r="MHI37" s="176"/>
      <c r="MHJ37" s="176"/>
      <c r="MHK37" s="176"/>
      <c r="MHL37" s="176"/>
      <c r="MHM37" s="176"/>
      <c r="MHN37" s="176"/>
      <c r="MHO37" s="176"/>
      <c r="MHP37" s="176"/>
      <c r="MHQ37" s="176"/>
      <c r="MHR37" s="176"/>
      <c r="MHS37" s="176"/>
      <c r="MHT37" s="176"/>
      <c r="MHU37" s="176"/>
      <c r="MHV37" s="176"/>
      <c r="MHW37" s="176"/>
      <c r="MHX37" s="176"/>
      <c r="MHY37" s="176"/>
      <c r="MHZ37" s="176"/>
      <c r="MIA37" s="176"/>
      <c r="MIB37" s="176"/>
      <c r="MIC37" s="176"/>
      <c r="MID37" s="176"/>
      <c r="MIE37" s="176"/>
      <c r="MIF37" s="176"/>
      <c r="MIG37" s="176"/>
      <c r="MIH37" s="176"/>
      <c r="MII37" s="176"/>
      <c r="MIJ37" s="176"/>
      <c r="MIK37" s="176"/>
      <c r="MIL37" s="176"/>
      <c r="MIM37" s="176"/>
      <c r="MIN37" s="176"/>
      <c r="MIO37" s="176"/>
      <c r="MIP37" s="176"/>
      <c r="MIQ37" s="176"/>
      <c r="MIR37" s="176"/>
      <c r="MIS37" s="176"/>
      <c r="MIT37" s="176"/>
      <c r="MIU37" s="176"/>
      <c r="MIV37" s="176"/>
      <c r="MIW37" s="176"/>
      <c r="MIX37" s="176"/>
      <c r="MIY37" s="176"/>
      <c r="MIZ37" s="176"/>
      <c r="MJA37" s="176"/>
      <c r="MJB37" s="176"/>
      <c r="MJC37" s="176"/>
      <c r="MJD37" s="176"/>
      <c r="MJE37" s="176"/>
      <c r="MJF37" s="176"/>
      <c r="MJG37" s="176"/>
      <c r="MJH37" s="176"/>
      <c r="MJI37" s="176"/>
      <c r="MJJ37" s="176"/>
      <c r="MJK37" s="176"/>
      <c r="MJL37" s="176"/>
      <c r="MJM37" s="176"/>
      <c r="MJN37" s="176"/>
      <c r="MJO37" s="176"/>
      <c r="MJP37" s="176"/>
      <c r="MJQ37" s="176"/>
      <c r="MJR37" s="176"/>
      <c r="MJS37" s="176"/>
      <c r="MJT37" s="176"/>
      <c r="MJU37" s="176"/>
      <c r="MJV37" s="176"/>
      <c r="MJW37" s="176"/>
      <c r="MJX37" s="176"/>
      <c r="MJY37" s="176"/>
      <c r="MJZ37" s="176"/>
      <c r="MKA37" s="176"/>
      <c r="MKB37" s="176"/>
      <c r="MKC37" s="176"/>
      <c r="MKD37" s="176"/>
      <c r="MKE37" s="176"/>
      <c r="MKF37" s="176"/>
      <c r="MKG37" s="176"/>
      <c r="MKH37" s="176"/>
      <c r="MKI37" s="176"/>
      <c r="MKJ37" s="176"/>
      <c r="MKK37" s="176"/>
      <c r="MKL37" s="176"/>
      <c r="MKM37" s="176"/>
      <c r="MKN37" s="176"/>
      <c r="MKO37" s="176"/>
      <c r="MKP37" s="176"/>
      <c r="MKQ37" s="176"/>
      <c r="MKR37" s="176"/>
      <c r="MKS37" s="176"/>
      <c r="MKT37" s="176"/>
      <c r="MKU37" s="176"/>
      <c r="MKV37" s="176"/>
      <c r="MKW37" s="176"/>
      <c r="MKX37" s="176"/>
      <c r="MKY37" s="176"/>
      <c r="MKZ37" s="176"/>
      <c r="MLA37" s="176"/>
      <c r="MLB37" s="176"/>
      <c r="MLC37" s="176"/>
      <c r="MLD37" s="176"/>
      <c r="MLE37" s="176"/>
      <c r="MLF37" s="176"/>
      <c r="MLG37" s="176"/>
      <c r="MLH37" s="176"/>
      <c r="MLI37" s="176"/>
      <c r="MLJ37" s="176"/>
      <c r="MLK37" s="176"/>
      <c r="MLL37" s="176"/>
      <c r="MLM37" s="176"/>
      <c r="MLN37" s="176"/>
      <c r="MLO37" s="176"/>
      <c r="MLP37" s="176"/>
      <c r="MLQ37" s="176"/>
      <c r="MLR37" s="176"/>
      <c r="MLS37" s="176"/>
      <c r="MLT37" s="176"/>
      <c r="MLU37" s="176"/>
      <c r="MLV37" s="176"/>
      <c r="MLW37" s="176"/>
      <c r="MLX37" s="176"/>
      <c r="MLY37" s="176"/>
      <c r="MLZ37" s="176"/>
      <c r="MMA37" s="176"/>
      <c r="MMB37" s="176"/>
      <c r="MMC37" s="176"/>
      <c r="MMD37" s="176"/>
      <c r="MME37" s="176"/>
      <c r="MMF37" s="176"/>
      <c r="MMG37" s="176"/>
      <c r="MMH37" s="176"/>
      <c r="MMI37" s="176"/>
      <c r="MMJ37" s="176"/>
      <c r="MMK37" s="176"/>
      <c r="MML37" s="176"/>
      <c r="MMM37" s="176"/>
      <c r="MMN37" s="176"/>
      <c r="MMO37" s="176"/>
      <c r="MMP37" s="176"/>
      <c r="MMQ37" s="176"/>
      <c r="MMR37" s="176"/>
      <c r="MMS37" s="176"/>
      <c r="MMT37" s="176"/>
      <c r="MMU37" s="176"/>
      <c r="MMV37" s="176"/>
      <c r="MMW37" s="176"/>
      <c r="MMX37" s="176"/>
      <c r="MMY37" s="176"/>
      <c r="MMZ37" s="176"/>
      <c r="MNA37" s="176"/>
      <c r="MNB37" s="176"/>
      <c r="MNC37" s="176"/>
      <c r="MND37" s="176"/>
      <c r="MNE37" s="176"/>
      <c r="MNF37" s="176"/>
      <c r="MNG37" s="176"/>
      <c r="MNH37" s="176"/>
      <c r="MNI37" s="176"/>
      <c r="MNJ37" s="176"/>
      <c r="MNK37" s="176"/>
      <c r="MNL37" s="176"/>
      <c r="MNM37" s="176"/>
      <c r="MNN37" s="176"/>
      <c r="MNO37" s="176"/>
      <c r="MNP37" s="176"/>
      <c r="MNQ37" s="176"/>
      <c r="MNR37" s="176"/>
      <c r="MNS37" s="176"/>
      <c r="MNT37" s="176"/>
      <c r="MNU37" s="176"/>
      <c r="MNV37" s="176"/>
      <c r="MNW37" s="176"/>
      <c r="MNX37" s="176"/>
      <c r="MNY37" s="176"/>
      <c r="MNZ37" s="176"/>
      <c r="MOA37" s="176"/>
      <c r="MOB37" s="176"/>
      <c r="MOC37" s="176"/>
      <c r="MOD37" s="176"/>
      <c r="MOE37" s="176"/>
      <c r="MOF37" s="176"/>
      <c r="MOG37" s="176"/>
      <c r="MOH37" s="176"/>
      <c r="MOI37" s="176"/>
      <c r="MOJ37" s="176"/>
      <c r="MOK37" s="176"/>
      <c r="MOL37" s="176"/>
      <c r="MOM37" s="176"/>
      <c r="MON37" s="176"/>
      <c r="MOO37" s="176"/>
      <c r="MOP37" s="176"/>
      <c r="MOQ37" s="176"/>
      <c r="MOR37" s="176"/>
      <c r="MOS37" s="176"/>
      <c r="MOT37" s="176"/>
      <c r="MOU37" s="176"/>
      <c r="MOV37" s="176"/>
      <c r="MOW37" s="176"/>
      <c r="MOX37" s="176"/>
      <c r="MOY37" s="176"/>
      <c r="MOZ37" s="176"/>
      <c r="MPA37" s="176"/>
      <c r="MPB37" s="176"/>
      <c r="MPC37" s="176"/>
      <c r="MPD37" s="176"/>
      <c r="MPE37" s="176"/>
      <c r="MPF37" s="176"/>
      <c r="MPG37" s="176"/>
      <c r="MPH37" s="176"/>
      <c r="MPI37" s="176"/>
      <c r="MPJ37" s="176"/>
      <c r="MPK37" s="176"/>
      <c r="MPL37" s="176"/>
      <c r="MPM37" s="176"/>
      <c r="MPN37" s="176"/>
      <c r="MPO37" s="176"/>
      <c r="MPP37" s="176"/>
      <c r="MPQ37" s="176"/>
      <c r="MPR37" s="176"/>
      <c r="MPS37" s="176"/>
      <c r="MPT37" s="176"/>
      <c r="MPU37" s="176"/>
      <c r="MPV37" s="176"/>
      <c r="MPW37" s="176"/>
      <c r="MPX37" s="176"/>
      <c r="MPY37" s="176"/>
      <c r="MPZ37" s="176"/>
      <c r="MQA37" s="176"/>
      <c r="MQB37" s="176"/>
      <c r="MQC37" s="176"/>
      <c r="MQD37" s="176"/>
      <c r="MQE37" s="176"/>
      <c r="MQF37" s="176"/>
      <c r="MQG37" s="176"/>
      <c r="MQH37" s="176"/>
      <c r="MQI37" s="176"/>
      <c r="MQJ37" s="176"/>
      <c r="MQK37" s="176"/>
      <c r="MQL37" s="176"/>
      <c r="MQM37" s="176"/>
      <c r="MQN37" s="176"/>
      <c r="MQO37" s="176"/>
      <c r="MQP37" s="176"/>
      <c r="MQQ37" s="176"/>
      <c r="MQR37" s="176"/>
      <c r="MQS37" s="176"/>
      <c r="MQT37" s="176"/>
      <c r="MQU37" s="176"/>
      <c r="MQV37" s="176"/>
      <c r="MQW37" s="176"/>
      <c r="MQX37" s="176"/>
      <c r="MQY37" s="176"/>
      <c r="MQZ37" s="176"/>
      <c r="MRA37" s="176"/>
      <c r="MRB37" s="176"/>
      <c r="MRC37" s="176"/>
      <c r="MRD37" s="176"/>
      <c r="MRE37" s="176"/>
      <c r="MRF37" s="176"/>
      <c r="MRG37" s="176"/>
      <c r="MRH37" s="176"/>
      <c r="MRI37" s="176"/>
      <c r="MRJ37" s="176"/>
      <c r="MRK37" s="176"/>
      <c r="MRL37" s="176"/>
      <c r="MRM37" s="176"/>
      <c r="MRN37" s="176"/>
      <c r="MRO37" s="176"/>
      <c r="MRP37" s="176"/>
      <c r="MRQ37" s="176"/>
      <c r="MRR37" s="176"/>
      <c r="MRS37" s="176"/>
      <c r="MRT37" s="176"/>
      <c r="MRU37" s="176"/>
      <c r="MRV37" s="176"/>
      <c r="MRW37" s="176"/>
      <c r="MRX37" s="176"/>
      <c r="MRY37" s="176"/>
      <c r="MRZ37" s="176"/>
      <c r="MSA37" s="176"/>
      <c r="MSB37" s="176"/>
      <c r="MSC37" s="176"/>
      <c r="MSD37" s="176"/>
      <c r="MSE37" s="176"/>
      <c r="MSF37" s="176"/>
      <c r="MSG37" s="176"/>
      <c r="MSH37" s="176"/>
      <c r="MSI37" s="176"/>
      <c r="MSJ37" s="176"/>
      <c r="MSK37" s="176"/>
      <c r="MSL37" s="176"/>
      <c r="MSM37" s="176"/>
      <c r="MSN37" s="176"/>
      <c r="MSO37" s="176"/>
      <c r="MSP37" s="176"/>
      <c r="MSQ37" s="176"/>
      <c r="MSR37" s="176"/>
      <c r="MSS37" s="176"/>
      <c r="MST37" s="176"/>
      <c r="MSU37" s="176"/>
      <c r="MSV37" s="176"/>
      <c r="MSW37" s="176"/>
      <c r="MSX37" s="176"/>
      <c r="MSY37" s="176"/>
      <c r="MSZ37" s="176"/>
      <c r="MTA37" s="176"/>
      <c r="MTB37" s="176"/>
      <c r="MTC37" s="176"/>
      <c r="MTD37" s="176"/>
      <c r="MTE37" s="176"/>
      <c r="MTF37" s="176"/>
      <c r="MTG37" s="176"/>
      <c r="MTH37" s="176"/>
      <c r="MTI37" s="176"/>
      <c r="MTJ37" s="176"/>
      <c r="MTK37" s="176"/>
      <c r="MTL37" s="176"/>
      <c r="MTM37" s="176"/>
      <c r="MTN37" s="176"/>
      <c r="MTO37" s="176"/>
      <c r="MTP37" s="176"/>
      <c r="MTQ37" s="176"/>
      <c r="MTR37" s="176"/>
      <c r="MTS37" s="176"/>
      <c r="MTT37" s="176"/>
      <c r="MTU37" s="176"/>
      <c r="MTV37" s="176"/>
      <c r="MTW37" s="176"/>
      <c r="MTX37" s="176"/>
      <c r="MTY37" s="176"/>
      <c r="MTZ37" s="176"/>
      <c r="MUA37" s="176"/>
      <c r="MUB37" s="176"/>
      <c r="MUC37" s="176"/>
      <c r="MUD37" s="176"/>
      <c r="MUE37" s="176"/>
      <c r="MUF37" s="176"/>
      <c r="MUG37" s="176"/>
      <c r="MUH37" s="176"/>
      <c r="MUI37" s="176"/>
      <c r="MUJ37" s="176"/>
      <c r="MUK37" s="176"/>
      <c r="MUL37" s="176"/>
      <c r="MUM37" s="176"/>
      <c r="MUN37" s="176"/>
      <c r="MUO37" s="176"/>
      <c r="MUP37" s="176"/>
      <c r="MUQ37" s="176"/>
      <c r="MUR37" s="176"/>
      <c r="MUS37" s="176"/>
      <c r="MUT37" s="176"/>
      <c r="MUU37" s="176"/>
      <c r="MUV37" s="176"/>
      <c r="MUW37" s="176"/>
      <c r="MUX37" s="176"/>
      <c r="MUY37" s="176"/>
      <c r="MUZ37" s="176"/>
      <c r="MVA37" s="176"/>
      <c r="MVB37" s="176"/>
      <c r="MVC37" s="176"/>
      <c r="MVD37" s="176"/>
      <c r="MVE37" s="176"/>
      <c r="MVF37" s="176"/>
      <c r="MVG37" s="176"/>
      <c r="MVH37" s="176"/>
      <c r="MVI37" s="176"/>
      <c r="MVJ37" s="176"/>
      <c r="MVK37" s="176"/>
      <c r="MVL37" s="176"/>
      <c r="MVM37" s="176"/>
      <c r="MVN37" s="176"/>
      <c r="MVO37" s="176"/>
      <c r="MVP37" s="176"/>
      <c r="MVQ37" s="176"/>
      <c r="MVR37" s="176"/>
      <c r="MVS37" s="176"/>
      <c r="MVT37" s="176"/>
      <c r="MVU37" s="176"/>
      <c r="MVV37" s="176"/>
      <c r="MVW37" s="176"/>
      <c r="MVX37" s="176"/>
      <c r="MVY37" s="176"/>
      <c r="MVZ37" s="176"/>
      <c r="MWA37" s="176"/>
      <c r="MWB37" s="176"/>
      <c r="MWC37" s="176"/>
      <c r="MWD37" s="176"/>
      <c r="MWE37" s="176"/>
      <c r="MWF37" s="176"/>
      <c r="MWG37" s="176"/>
      <c r="MWH37" s="176"/>
      <c r="MWI37" s="176"/>
      <c r="MWJ37" s="176"/>
      <c r="MWK37" s="176"/>
      <c r="MWL37" s="176"/>
      <c r="MWM37" s="176"/>
      <c r="MWN37" s="176"/>
      <c r="MWO37" s="176"/>
      <c r="MWP37" s="176"/>
      <c r="MWQ37" s="176"/>
      <c r="MWR37" s="176"/>
      <c r="MWS37" s="176"/>
      <c r="MWT37" s="176"/>
      <c r="MWU37" s="176"/>
      <c r="MWV37" s="176"/>
      <c r="MWW37" s="176"/>
      <c r="MWX37" s="176"/>
      <c r="MWY37" s="176"/>
      <c r="MWZ37" s="176"/>
      <c r="MXA37" s="176"/>
      <c r="MXB37" s="176"/>
      <c r="MXC37" s="176"/>
      <c r="MXD37" s="176"/>
      <c r="MXE37" s="176"/>
      <c r="MXF37" s="176"/>
      <c r="MXG37" s="176"/>
      <c r="MXH37" s="176"/>
      <c r="MXI37" s="176"/>
      <c r="MXJ37" s="176"/>
      <c r="MXK37" s="176"/>
      <c r="MXL37" s="176"/>
      <c r="MXM37" s="176"/>
      <c r="MXN37" s="176"/>
      <c r="MXO37" s="176"/>
      <c r="MXP37" s="176"/>
      <c r="MXQ37" s="176"/>
      <c r="MXR37" s="176"/>
      <c r="MXS37" s="176"/>
      <c r="MXT37" s="176"/>
      <c r="MXU37" s="176"/>
      <c r="MXV37" s="176"/>
      <c r="MXW37" s="176"/>
      <c r="MXX37" s="176"/>
      <c r="MXY37" s="176"/>
      <c r="MXZ37" s="176"/>
      <c r="MYA37" s="176"/>
      <c r="MYB37" s="176"/>
      <c r="MYC37" s="176"/>
      <c r="MYD37" s="176"/>
      <c r="MYE37" s="176"/>
      <c r="MYF37" s="176"/>
      <c r="MYG37" s="176"/>
      <c r="MYH37" s="176"/>
      <c r="MYI37" s="176"/>
      <c r="MYJ37" s="176"/>
      <c r="MYK37" s="176"/>
      <c r="MYL37" s="176"/>
      <c r="MYM37" s="176"/>
      <c r="MYN37" s="176"/>
      <c r="MYO37" s="176"/>
      <c r="MYP37" s="176"/>
      <c r="MYQ37" s="176"/>
      <c r="MYR37" s="176"/>
      <c r="MYS37" s="176"/>
      <c r="MYT37" s="176"/>
      <c r="MYU37" s="176"/>
      <c r="MYV37" s="176"/>
      <c r="MYW37" s="176"/>
      <c r="MYX37" s="176"/>
      <c r="MYY37" s="176"/>
      <c r="MYZ37" s="176"/>
      <c r="MZA37" s="176"/>
      <c r="MZB37" s="176"/>
      <c r="MZC37" s="176"/>
      <c r="MZD37" s="176"/>
      <c r="MZE37" s="176"/>
      <c r="MZF37" s="176"/>
      <c r="MZG37" s="176"/>
      <c r="MZH37" s="176"/>
      <c r="MZI37" s="176"/>
      <c r="MZJ37" s="176"/>
      <c r="MZK37" s="176"/>
      <c r="MZL37" s="176"/>
      <c r="MZM37" s="176"/>
      <c r="MZN37" s="176"/>
      <c r="MZO37" s="176"/>
      <c r="MZP37" s="176"/>
      <c r="MZQ37" s="176"/>
      <c r="MZR37" s="176"/>
      <c r="MZS37" s="176"/>
      <c r="MZT37" s="176"/>
      <c r="MZU37" s="176"/>
      <c r="MZV37" s="176"/>
      <c r="MZW37" s="176"/>
      <c r="MZX37" s="176"/>
      <c r="MZY37" s="176"/>
      <c r="MZZ37" s="176"/>
      <c r="NAA37" s="176"/>
      <c r="NAB37" s="176"/>
      <c r="NAC37" s="176"/>
      <c r="NAD37" s="176"/>
      <c r="NAE37" s="176"/>
      <c r="NAF37" s="176"/>
      <c r="NAG37" s="176"/>
      <c r="NAH37" s="176"/>
      <c r="NAI37" s="176"/>
      <c r="NAJ37" s="176"/>
      <c r="NAK37" s="176"/>
      <c r="NAL37" s="176"/>
      <c r="NAM37" s="176"/>
      <c r="NAN37" s="176"/>
      <c r="NAO37" s="176"/>
      <c r="NAP37" s="176"/>
      <c r="NAQ37" s="176"/>
      <c r="NAR37" s="176"/>
      <c r="NAS37" s="176"/>
      <c r="NAT37" s="176"/>
      <c r="NAU37" s="176"/>
      <c r="NAV37" s="176"/>
      <c r="NAW37" s="176"/>
      <c r="NAX37" s="176"/>
      <c r="NAY37" s="176"/>
      <c r="NAZ37" s="176"/>
      <c r="NBA37" s="176"/>
      <c r="NBB37" s="176"/>
      <c r="NBC37" s="176"/>
      <c r="NBD37" s="176"/>
      <c r="NBE37" s="176"/>
      <c r="NBF37" s="176"/>
      <c r="NBG37" s="176"/>
      <c r="NBH37" s="176"/>
      <c r="NBI37" s="176"/>
      <c r="NBJ37" s="176"/>
      <c r="NBK37" s="176"/>
      <c r="NBL37" s="176"/>
      <c r="NBM37" s="176"/>
      <c r="NBN37" s="176"/>
      <c r="NBO37" s="176"/>
      <c r="NBP37" s="176"/>
      <c r="NBQ37" s="176"/>
      <c r="NBR37" s="176"/>
      <c r="NBS37" s="176"/>
      <c r="NBT37" s="176"/>
      <c r="NBU37" s="176"/>
      <c r="NBV37" s="176"/>
      <c r="NBW37" s="176"/>
      <c r="NBX37" s="176"/>
      <c r="NBY37" s="176"/>
      <c r="NBZ37" s="176"/>
      <c r="NCA37" s="176"/>
      <c r="NCB37" s="176"/>
      <c r="NCC37" s="176"/>
      <c r="NCD37" s="176"/>
      <c r="NCE37" s="176"/>
      <c r="NCF37" s="176"/>
      <c r="NCG37" s="176"/>
      <c r="NCH37" s="176"/>
      <c r="NCI37" s="176"/>
      <c r="NCJ37" s="176"/>
      <c r="NCK37" s="176"/>
      <c r="NCL37" s="176"/>
      <c r="NCM37" s="176"/>
      <c r="NCN37" s="176"/>
      <c r="NCO37" s="176"/>
      <c r="NCP37" s="176"/>
      <c r="NCQ37" s="176"/>
      <c r="NCR37" s="176"/>
      <c r="NCS37" s="176"/>
      <c r="NCT37" s="176"/>
      <c r="NCU37" s="176"/>
      <c r="NCV37" s="176"/>
      <c r="NCW37" s="176"/>
      <c r="NCX37" s="176"/>
      <c r="NCY37" s="176"/>
      <c r="NCZ37" s="176"/>
      <c r="NDA37" s="176"/>
      <c r="NDB37" s="176"/>
      <c r="NDC37" s="176"/>
      <c r="NDD37" s="176"/>
      <c r="NDE37" s="176"/>
      <c r="NDF37" s="176"/>
      <c r="NDG37" s="176"/>
      <c r="NDH37" s="176"/>
      <c r="NDI37" s="176"/>
      <c r="NDJ37" s="176"/>
      <c r="NDK37" s="176"/>
      <c r="NDL37" s="176"/>
      <c r="NDM37" s="176"/>
      <c r="NDN37" s="176"/>
      <c r="NDO37" s="176"/>
      <c r="NDP37" s="176"/>
      <c r="NDQ37" s="176"/>
      <c r="NDR37" s="176"/>
      <c r="NDS37" s="176"/>
      <c r="NDT37" s="176"/>
      <c r="NDU37" s="176"/>
      <c r="NDV37" s="176"/>
      <c r="NDW37" s="176"/>
      <c r="NDX37" s="176"/>
      <c r="NDY37" s="176"/>
      <c r="NDZ37" s="176"/>
      <c r="NEA37" s="176"/>
      <c r="NEB37" s="176"/>
      <c r="NEC37" s="176"/>
      <c r="NED37" s="176"/>
      <c r="NEE37" s="176"/>
      <c r="NEF37" s="176"/>
      <c r="NEG37" s="176"/>
      <c r="NEH37" s="176"/>
      <c r="NEI37" s="176"/>
      <c r="NEJ37" s="176"/>
      <c r="NEK37" s="176"/>
      <c r="NEL37" s="176"/>
      <c r="NEM37" s="176"/>
      <c r="NEN37" s="176"/>
      <c r="NEO37" s="176"/>
      <c r="NEP37" s="176"/>
      <c r="NEQ37" s="176"/>
      <c r="NER37" s="176"/>
      <c r="NES37" s="176"/>
      <c r="NET37" s="176"/>
      <c r="NEU37" s="176"/>
      <c r="NEV37" s="176"/>
      <c r="NEW37" s="176"/>
      <c r="NEX37" s="176"/>
      <c r="NEY37" s="176"/>
      <c r="NEZ37" s="176"/>
      <c r="NFA37" s="176"/>
      <c r="NFB37" s="176"/>
      <c r="NFC37" s="176"/>
      <c r="NFD37" s="176"/>
      <c r="NFE37" s="176"/>
      <c r="NFF37" s="176"/>
      <c r="NFG37" s="176"/>
      <c r="NFH37" s="176"/>
      <c r="NFI37" s="176"/>
      <c r="NFJ37" s="176"/>
      <c r="NFK37" s="176"/>
      <c r="NFL37" s="176"/>
      <c r="NFM37" s="176"/>
      <c r="NFN37" s="176"/>
      <c r="NFO37" s="176"/>
      <c r="NFP37" s="176"/>
      <c r="NFQ37" s="176"/>
      <c r="NFR37" s="176"/>
      <c r="NFS37" s="176"/>
      <c r="NFT37" s="176"/>
      <c r="NFU37" s="176"/>
      <c r="NFV37" s="176"/>
      <c r="NFW37" s="176"/>
      <c r="NFX37" s="176"/>
      <c r="NFY37" s="176"/>
      <c r="NFZ37" s="176"/>
      <c r="NGA37" s="176"/>
      <c r="NGB37" s="176"/>
      <c r="NGC37" s="176"/>
      <c r="NGD37" s="176"/>
      <c r="NGE37" s="176"/>
      <c r="NGF37" s="176"/>
      <c r="NGG37" s="176"/>
      <c r="NGH37" s="176"/>
      <c r="NGI37" s="176"/>
      <c r="NGJ37" s="176"/>
      <c r="NGK37" s="176"/>
      <c r="NGL37" s="176"/>
      <c r="NGM37" s="176"/>
      <c r="NGN37" s="176"/>
      <c r="NGO37" s="176"/>
      <c r="NGP37" s="176"/>
      <c r="NGQ37" s="176"/>
      <c r="NGR37" s="176"/>
      <c r="NGS37" s="176"/>
      <c r="NGT37" s="176"/>
      <c r="NGU37" s="176"/>
      <c r="NGV37" s="176"/>
      <c r="NGW37" s="176"/>
      <c r="NGX37" s="176"/>
      <c r="NGY37" s="176"/>
      <c r="NGZ37" s="176"/>
      <c r="NHA37" s="176"/>
      <c r="NHB37" s="176"/>
      <c r="NHC37" s="176"/>
      <c r="NHD37" s="176"/>
      <c r="NHE37" s="176"/>
      <c r="NHF37" s="176"/>
      <c r="NHG37" s="176"/>
      <c r="NHH37" s="176"/>
      <c r="NHI37" s="176"/>
      <c r="NHJ37" s="176"/>
      <c r="NHK37" s="176"/>
      <c r="NHL37" s="176"/>
      <c r="NHM37" s="176"/>
      <c r="NHN37" s="176"/>
      <c r="NHO37" s="176"/>
      <c r="NHP37" s="176"/>
      <c r="NHQ37" s="176"/>
      <c r="NHR37" s="176"/>
      <c r="NHS37" s="176"/>
      <c r="NHT37" s="176"/>
      <c r="NHU37" s="176"/>
      <c r="NHV37" s="176"/>
      <c r="NHW37" s="176"/>
      <c r="NHX37" s="176"/>
      <c r="NHY37" s="176"/>
      <c r="NHZ37" s="176"/>
      <c r="NIA37" s="176"/>
      <c r="NIB37" s="176"/>
      <c r="NIC37" s="176"/>
      <c r="NID37" s="176"/>
      <c r="NIE37" s="176"/>
      <c r="NIF37" s="176"/>
      <c r="NIG37" s="176"/>
      <c r="NIH37" s="176"/>
      <c r="NII37" s="176"/>
      <c r="NIJ37" s="176"/>
      <c r="NIK37" s="176"/>
      <c r="NIL37" s="176"/>
      <c r="NIM37" s="176"/>
      <c r="NIN37" s="176"/>
      <c r="NIO37" s="176"/>
      <c r="NIP37" s="176"/>
      <c r="NIQ37" s="176"/>
      <c r="NIR37" s="176"/>
      <c r="NIS37" s="176"/>
      <c r="NIT37" s="176"/>
      <c r="NIU37" s="176"/>
      <c r="NIV37" s="176"/>
      <c r="NIW37" s="176"/>
      <c r="NIX37" s="176"/>
      <c r="NIY37" s="176"/>
      <c r="NIZ37" s="176"/>
      <c r="NJA37" s="176"/>
      <c r="NJB37" s="176"/>
      <c r="NJC37" s="176"/>
      <c r="NJD37" s="176"/>
      <c r="NJE37" s="176"/>
      <c r="NJF37" s="176"/>
      <c r="NJG37" s="176"/>
      <c r="NJH37" s="176"/>
      <c r="NJI37" s="176"/>
      <c r="NJJ37" s="176"/>
      <c r="NJK37" s="176"/>
      <c r="NJL37" s="176"/>
      <c r="NJM37" s="176"/>
      <c r="NJN37" s="176"/>
      <c r="NJO37" s="176"/>
      <c r="NJP37" s="176"/>
      <c r="NJQ37" s="176"/>
      <c r="NJR37" s="176"/>
      <c r="NJS37" s="176"/>
      <c r="NJT37" s="176"/>
      <c r="NJU37" s="176"/>
      <c r="NJV37" s="176"/>
      <c r="NJW37" s="176"/>
      <c r="NJX37" s="176"/>
      <c r="NJY37" s="176"/>
      <c r="NJZ37" s="176"/>
      <c r="NKA37" s="176"/>
      <c r="NKB37" s="176"/>
      <c r="NKC37" s="176"/>
      <c r="NKD37" s="176"/>
      <c r="NKE37" s="176"/>
      <c r="NKF37" s="176"/>
      <c r="NKG37" s="176"/>
      <c r="NKH37" s="176"/>
      <c r="NKI37" s="176"/>
      <c r="NKJ37" s="176"/>
      <c r="NKK37" s="176"/>
      <c r="NKL37" s="176"/>
      <c r="NKM37" s="176"/>
      <c r="NKN37" s="176"/>
      <c r="NKO37" s="176"/>
      <c r="NKP37" s="176"/>
      <c r="NKQ37" s="176"/>
      <c r="NKR37" s="176"/>
      <c r="NKS37" s="176"/>
      <c r="NKT37" s="176"/>
      <c r="NKU37" s="176"/>
      <c r="NKV37" s="176"/>
      <c r="NKW37" s="176"/>
      <c r="NKX37" s="176"/>
      <c r="NKY37" s="176"/>
      <c r="NKZ37" s="176"/>
      <c r="NLA37" s="176"/>
      <c r="NLB37" s="176"/>
      <c r="NLC37" s="176"/>
      <c r="NLD37" s="176"/>
      <c r="NLE37" s="176"/>
      <c r="NLF37" s="176"/>
      <c r="NLG37" s="176"/>
      <c r="NLH37" s="176"/>
      <c r="NLI37" s="176"/>
      <c r="NLJ37" s="176"/>
      <c r="NLK37" s="176"/>
      <c r="NLL37" s="176"/>
      <c r="NLM37" s="176"/>
      <c r="NLN37" s="176"/>
      <c r="NLO37" s="176"/>
      <c r="NLP37" s="176"/>
      <c r="NLQ37" s="176"/>
      <c r="NLR37" s="176"/>
      <c r="NLS37" s="176"/>
      <c r="NLT37" s="176"/>
      <c r="NLU37" s="176"/>
      <c r="NLV37" s="176"/>
      <c r="NLW37" s="176"/>
      <c r="NLX37" s="176"/>
      <c r="NLY37" s="176"/>
      <c r="NLZ37" s="176"/>
      <c r="NMA37" s="176"/>
      <c r="NMB37" s="176"/>
      <c r="NMC37" s="176"/>
      <c r="NMD37" s="176"/>
      <c r="NME37" s="176"/>
      <c r="NMF37" s="176"/>
      <c r="NMG37" s="176"/>
      <c r="NMH37" s="176"/>
      <c r="NMI37" s="176"/>
      <c r="NMJ37" s="176"/>
      <c r="NMK37" s="176"/>
      <c r="NML37" s="176"/>
      <c r="NMM37" s="176"/>
      <c r="NMN37" s="176"/>
      <c r="NMO37" s="176"/>
      <c r="NMP37" s="176"/>
      <c r="NMQ37" s="176"/>
      <c r="NMR37" s="176"/>
      <c r="NMS37" s="176"/>
      <c r="NMT37" s="176"/>
      <c r="NMU37" s="176"/>
      <c r="NMV37" s="176"/>
      <c r="NMW37" s="176"/>
      <c r="NMX37" s="176"/>
      <c r="NMY37" s="176"/>
      <c r="NMZ37" s="176"/>
      <c r="NNA37" s="176"/>
      <c r="NNB37" s="176"/>
      <c r="NNC37" s="176"/>
      <c r="NND37" s="176"/>
      <c r="NNE37" s="176"/>
      <c r="NNF37" s="176"/>
      <c r="NNG37" s="176"/>
      <c r="NNH37" s="176"/>
      <c r="NNI37" s="176"/>
      <c r="NNJ37" s="176"/>
      <c r="NNK37" s="176"/>
      <c r="NNL37" s="176"/>
      <c r="NNM37" s="176"/>
      <c r="NNN37" s="176"/>
      <c r="NNO37" s="176"/>
      <c r="NNP37" s="176"/>
      <c r="NNQ37" s="176"/>
      <c r="NNR37" s="176"/>
      <c r="NNS37" s="176"/>
      <c r="NNT37" s="176"/>
      <c r="NNU37" s="176"/>
      <c r="NNV37" s="176"/>
      <c r="NNW37" s="176"/>
      <c r="NNX37" s="176"/>
      <c r="NNY37" s="176"/>
      <c r="NNZ37" s="176"/>
      <c r="NOA37" s="176"/>
      <c r="NOB37" s="176"/>
      <c r="NOC37" s="176"/>
      <c r="NOD37" s="176"/>
      <c r="NOE37" s="176"/>
      <c r="NOF37" s="176"/>
      <c r="NOG37" s="176"/>
      <c r="NOH37" s="176"/>
      <c r="NOI37" s="176"/>
      <c r="NOJ37" s="176"/>
      <c r="NOK37" s="176"/>
      <c r="NOL37" s="176"/>
      <c r="NOM37" s="176"/>
      <c r="NON37" s="176"/>
      <c r="NOO37" s="176"/>
      <c r="NOP37" s="176"/>
      <c r="NOQ37" s="176"/>
      <c r="NOR37" s="176"/>
      <c r="NOS37" s="176"/>
      <c r="NOT37" s="176"/>
      <c r="NOU37" s="176"/>
      <c r="NOV37" s="176"/>
      <c r="NOW37" s="176"/>
      <c r="NOX37" s="176"/>
      <c r="NOY37" s="176"/>
      <c r="NOZ37" s="176"/>
      <c r="NPA37" s="176"/>
      <c r="NPB37" s="176"/>
      <c r="NPC37" s="176"/>
      <c r="NPD37" s="176"/>
      <c r="NPE37" s="176"/>
      <c r="NPF37" s="176"/>
      <c r="NPG37" s="176"/>
      <c r="NPH37" s="176"/>
      <c r="NPI37" s="176"/>
      <c r="NPJ37" s="176"/>
      <c r="NPK37" s="176"/>
      <c r="NPL37" s="176"/>
      <c r="NPM37" s="176"/>
      <c r="NPN37" s="176"/>
      <c r="NPO37" s="176"/>
      <c r="NPP37" s="176"/>
      <c r="NPQ37" s="176"/>
      <c r="NPR37" s="176"/>
      <c r="NPS37" s="176"/>
      <c r="NPT37" s="176"/>
      <c r="NPU37" s="176"/>
      <c r="NPV37" s="176"/>
      <c r="NPW37" s="176"/>
      <c r="NPX37" s="176"/>
      <c r="NPY37" s="176"/>
      <c r="NPZ37" s="176"/>
      <c r="NQA37" s="176"/>
      <c r="NQB37" s="176"/>
      <c r="NQC37" s="176"/>
      <c r="NQD37" s="176"/>
      <c r="NQE37" s="176"/>
      <c r="NQF37" s="176"/>
      <c r="NQG37" s="176"/>
      <c r="NQH37" s="176"/>
      <c r="NQI37" s="176"/>
      <c r="NQJ37" s="176"/>
      <c r="NQK37" s="176"/>
      <c r="NQL37" s="176"/>
      <c r="NQM37" s="176"/>
      <c r="NQN37" s="176"/>
      <c r="NQO37" s="176"/>
      <c r="NQP37" s="176"/>
      <c r="NQQ37" s="176"/>
      <c r="NQR37" s="176"/>
      <c r="NQS37" s="176"/>
      <c r="NQT37" s="176"/>
      <c r="NQU37" s="176"/>
      <c r="NQV37" s="176"/>
      <c r="NQW37" s="176"/>
      <c r="NQX37" s="176"/>
      <c r="NQY37" s="176"/>
      <c r="NQZ37" s="176"/>
      <c r="NRA37" s="176"/>
      <c r="NRB37" s="176"/>
      <c r="NRC37" s="176"/>
      <c r="NRD37" s="176"/>
      <c r="NRE37" s="176"/>
      <c r="NRF37" s="176"/>
      <c r="NRG37" s="176"/>
      <c r="NRH37" s="176"/>
      <c r="NRI37" s="176"/>
      <c r="NRJ37" s="176"/>
      <c r="NRK37" s="176"/>
      <c r="NRL37" s="176"/>
      <c r="NRM37" s="176"/>
      <c r="NRN37" s="176"/>
      <c r="NRO37" s="176"/>
      <c r="NRP37" s="176"/>
      <c r="NRQ37" s="176"/>
      <c r="NRR37" s="176"/>
      <c r="NRS37" s="176"/>
      <c r="NRT37" s="176"/>
      <c r="NRU37" s="176"/>
      <c r="NRV37" s="176"/>
      <c r="NRW37" s="176"/>
      <c r="NRX37" s="176"/>
      <c r="NRY37" s="176"/>
      <c r="NRZ37" s="176"/>
      <c r="NSA37" s="176"/>
      <c r="NSB37" s="176"/>
      <c r="NSC37" s="176"/>
      <c r="NSD37" s="176"/>
      <c r="NSE37" s="176"/>
      <c r="NSF37" s="176"/>
      <c r="NSG37" s="176"/>
      <c r="NSH37" s="176"/>
      <c r="NSI37" s="176"/>
      <c r="NSJ37" s="176"/>
      <c r="NSK37" s="176"/>
      <c r="NSL37" s="176"/>
      <c r="NSM37" s="176"/>
      <c r="NSN37" s="176"/>
      <c r="NSO37" s="176"/>
      <c r="NSP37" s="176"/>
      <c r="NSQ37" s="176"/>
      <c r="NSR37" s="176"/>
      <c r="NSS37" s="176"/>
      <c r="NST37" s="176"/>
      <c r="NSU37" s="176"/>
      <c r="NSV37" s="176"/>
      <c r="NSW37" s="176"/>
      <c r="NSX37" s="176"/>
      <c r="NSY37" s="176"/>
      <c r="NSZ37" s="176"/>
      <c r="NTA37" s="176"/>
      <c r="NTB37" s="176"/>
      <c r="NTC37" s="176"/>
      <c r="NTD37" s="176"/>
      <c r="NTE37" s="176"/>
      <c r="NTF37" s="176"/>
      <c r="NTG37" s="176"/>
      <c r="NTH37" s="176"/>
      <c r="NTI37" s="176"/>
      <c r="NTJ37" s="176"/>
      <c r="NTK37" s="176"/>
      <c r="NTL37" s="176"/>
      <c r="NTM37" s="176"/>
      <c r="NTN37" s="176"/>
      <c r="NTO37" s="176"/>
      <c r="NTP37" s="176"/>
      <c r="NTQ37" s="176"/>
      <c r="NTR37" s="176"/>
      <c r="NTS37" s="176"/>
      <c r="NTT37" s="176"/>
      <c r="NTU37" s="176"/>
      <c r="NTV37" s="176"/>
      <c r="NTW37" s="176"/>
      <c r="NTX37" s="176"/>
      <c r="NTY37" s="176"/>
      <c r="NTZ37" s="176"/>
      <c r="NUA37" s="176"/>
      <c r="NUB37" s="176"/>
      <c r="NUC37" s="176"/>
      <c r="NUD37" s="176"/>
      <c r="NUE37" s="176"/>
      <c r="NUF37" s="176"/>
      <c r="NUG37" s="176"/>
      <c r="NUH37" s="176"/>
      <c r="NUI37" s="176"/>
      <c r="NUJ37" s="176"/>
      <c r="NUK37" s="176"/>
      <c r="NUL37" s="176"/>
      <c r="NUM37" s="176"/>
      <c r="NUN37" s="176"/>
      <c r="NUO37" s="176"/>
      <c r="NUP37" s="176"/>
      <c r="NUQ37" s="176"/>
      <c r="NUR37" s="176"/>
      <c r="NUS37" s="176"/>
      <c r="NUT37" s="176"/>
      <c r="NUU37" s="176"/>
      <c r="NUV37" s="176"/>
      <c r="NUW37" s="176"/>
      <c r="NUX37" s="176"/>
      <c r="NUY37" s="176"/>
      <c r="NUZ37" s="176"/>
      <c r="NVA37" s="176"/>
      <c r="NVB37" s="176"/>
      <c r="NVC37" s="176"/>
      <c r="NVD37" s="176"/>
      <c r="NVE37" s="176"/>
      <c r="NVF37" s="176"/>
      <c r="NVG37" s="176"/>
      <c r="NVH37" s="176"/>
      <c r="NVI37" s="176"/>
      <c r="NVJ37" s="176"/>
      <c r="NVK37" s="176"/>
      <c r="NVL37" s="176"/>
      <c r="NVM37" s="176"/>
      <c r="NVN37" s="176"/>
      <c r="NVO37" s="176"/>
      <c r="NVP37" s="176"/>
      <c r="NVQ37" s="176"/>
      <c r="NVR37" s="176"/>
      <c r="NVS37" s="176"/>
      <c r="NVT37" s="176"/>
      <c r="NVU37" s="176"/>
      <c r="NVV37" s="176"/>
      <c r="NVW37" s="176"/>
      <c r="NVX37" s="176"/>
      <c r="NVY37" s="176"/>
      <c r="NVZ37" s="176"/>
      <c r="NWA37" s="176"/>
      <c r="NWB37" s="176"/>
      <c r="NWC37" s="176"/>
      <c r="NWD37" s="176"/>
      <c r="NWE37" s="176"/>
      <c r="NWF37" s="176"/>
      <c r="NWG37" s="176"/>
      <c r="NWH37" s="176"/>
      <c r="NWI37" s="176"/>
      <c r="NWJ37" s="176"/>
      <c r="NWK37" s="176"/>
      <c r="NWL37" s="176"/>
      <c r="NWM37" s="176"/>
      <c r="NWN37" s="176"/>
      <c r="NWO37" s="176"/>
      <c r="NWP37" s="176"/>
      <c r="NWQ37" s="176"/>
      <c r="NWR37" s="176"/>
      <c r="NWS37" s="176"/>
      <c r="NWT37" s="176"/>
      <c r="NWU37" s="176"/>
      <c r="NWV37" s="176"/>
      <c r="NWW37" s="176"/>
      <c r="NWX37" s="176"/>
      <c r="NWY37" s="176"/>
      <c r="NWZ37" s="176"/>
      <c r="NXA37" s="176"/>
      <c r="NXB37" s="176"/>
      <c r="NXC37" s="176"/>
      <c r="NXD37" s="176"/>
      <c r="NXE37" s="176"/>
      <c r="NXF37" s="176"/>
      <c r="NXG37" s="176"/>
      <c r="NXH37" s="176"/>
      <c r="NXI37" s="176"/>
      <c r="NXJ37" s="176"/>
      <c r="NXK37" s="176"/>
      <c r="NXL37" s="176"/>
      <c r="NXM37" s="176"/>
      <c r="NXN37" s="176"/>
      <c r="NXO37" s="176"/>
      <c r="NXP37" s="176"/>
      <c r="NXQ37" s="176"/>
      <c r="NXR37" s="176"/>
      <c r="NXS37" s="176"/>
      <c r="NXT37" s="176"/>
      <c r="NXU37" s="176"/>
      <c r="NXV37" s="176"/>
      <c r="NXW37" s="176"/>
      <c r="NXX37" s="176"/>
      <c r="NXY37" s="176"/>
      <c r="NXZ37" s="176"/>
      <c r="NYA37" s="176"/>
      <c r="NYB37" s="176"/>
      <c r="NYC37" s="176"/>
      <c r="NYD37" s="176"/>
      <c r="NYE37" s="176"/>
      <c r="NYF37" s="176"/>
      <c r="NYG37" s="176"/>
      <c r="NYH37" s="176"/>
      <c r="NYI37" s="176"/>
      <c r="NYJ37" s="176"/>
      <c r="NYK37" s="176"/>
      <c r="NYL37" s="176"/>
      <c r="NYM37" s="176"/>
      <c r="NYN37" s="176"/>
      <c r="NYO37" s="176"/>
      <c r="NYP37" s="176"/>
      <c r="NYQ37" s="176"/>
      <c r="NYR37" s="176"/>
      <c r="NYS37" s="176"/>
      <c r="NYT37" s="176"/>
      <c r="NYU37" s="176"/>
      <c r="NYV37" s="176"/>
      <c r="NYW37" s="176"/>
      <c r="NYX37" s="176"/>
      <c r="NYY37" s="176"/>
      <c r="NYZ37" s="176"/>
      <c r="NZA37" s="176"/>
      <c r="NZB37" s="176"/>
      <c r="NZC37" s="176"/>
      <c r="NZD37" s="176"/>
      <c r="NZE37" s="176"/>
      <c r="NZF37" s="176"/>
      <c r="NZG37" s="176"/>
      <c r="NZH37" s="176"/>
      <c r="NZI37" s="176"/>
      <c r="NZJ37" s="176"/>
      <c r="NZK37" s="176"/>
      <c r="NZL37" s="176"/>
      <c r="NZM37" s="176"/>
      <c r="NZN37" s="176"/>
      <c r="NZO37" s="176"/>
      <c r="NZP37" s="176"/>
      <c r="NZQ37" s="176"/>
      <c r="NZR37" s="176"/>
      <c r="NZS37" s="176"/>
      <c r="NZT37" s="176"/>
      <c r="NZU37" s="176"/>
      <c r="NZV37" s="176"/>
      <c r="NZW37" s="176"/>
      <c r="NZX37" s="176"/>
      <c r="NZY37" s="176"/>
      <c r="NZZ37" s="176"/>
      <c r="OAA37" s="176"/>
      <c r="OAB37" s="176"/>
      <c r="OAC37" s="176"/>
      <c r="OAD37" s="176"/>
      <c r="OAE37" s="176"/>
      <c r="OAF37" s="176"/>
      <c r="OAG37" s="176"/>
      <c r="OAH37" s="176"/>
      <c r="OAI37" s="176"/>
      <c r="OAJ37" s="176"/>
      <c r="OAK37" s="176"/>
      <c r="OAL37" s="176"/>
      <c r="OAM37" s="176"/>
      <c r="OAN37" s="176"/>
      <c r="OAO37" s="176"/>
      <c r="OAP37" s="176"/>
      <c r="OAQ37" s="176"/>
      <c r="OAR37" s="176"/>
      <c r="OAS37" s="176"/>
      <c r="OAT37" s="176"/>
      <c r="OAU37" s="176"/>
      <c r="OAV37" s="176"/>
      <c r="OAW37" s="176"/>
      <c r="OAX37" s="176"/>
      <c r="OAY37" s="176"/>
      <c r="OAZ37" s="176"/>
      <c r="OBA37" s="176"/>
      <c r="OBB37" s="176"/>
      <c r="OBC37" s="176"/>
      <c r="OBD37" s="176"/>
      <c r="OBE37" s="176"/>
      <c r="OBF37" s="176"/>
      <c r="OBG37" s="176"/>
      <c r="OBH37" s="176"/>
      <c r="OBI37" s="176"/>
      <c r="OBJ37" s="176"/>
      <c r="OBK37" s="176"/>
      <c r="OBL37" s="176"/>
      <c r="OBM37" s="176"/>
      <c r="OBN37" s="176"/>
      <c r="OBO37" s="176"/>
      <c r="OBP37" s="176"/>
      <c r="OBQ37" s="176"/>
      <c r="OBR37" s="176"/>
      <c r="OBS37" s="176"/>
      <c r="OBT37" s="176"/>
      <c r="OBU37" s="176"/>
      <c r="OBV37" s="176"/>
      <c r="OBW37" s="176"/>
      <c r="OBX37" s="176"/>
      <c r="OBY37" s="176"/>
      <c r="OBZ37" s="176"/>
      <c r="OCA37" s="176"/>
      <c r="OCB37" s="176"/>
      <c r="OCC37" s="176"/>
      <c r="OCD37" s="176"/>
      <c r="OCE37" s="176"/>
      <c r="OCF37" s="176"/>
      <c r="OCG37" s="176"/>
      <c r="OCH37" s="176"/>
      <c r="OCI37" s="176"/>
      <c r="OCJ37" s="176"/>
      <c r="OCK37" s="176"/>
      <c r="OCL37" s="176"/>
      <c r="OCM37" s="176"/>
      <c r="OCN37" s="176"/>
      <c r="OCO37" s="176"/>
      <c r="OCP37" s="176"/>
      <c r="OCQ37" s="176"/>
      <c r="OCR37" s="176"/>
      <c r="OCS37" s="176"/>
      <c r="OCT37" s="176"/>
      <c r="OCU37" s="176"/>
      <c r="OCV37" s="176"/>
      <c r="OCW37" s="176"/>
      <c r="OCX37" s="176"/>
      <c r="OCY37" s="176"/>
      <c r="OCZ37" s="176"/>
      <c r="ODA37" s="176"/>
      <c r="ODB37" s="176"/>
      <c r="ODC37" s="176"/>
      <c r="ODD37" s="176"/>
      <c r="ODE37" s="176"/>
      <c r="ODF37" s="176"/>
      <c r="ODG37" s="176"/>
      <c r="ODH37" s="176"/>
      <c r="ODI37" s="176"/>
      <c r="ODJ37" s="176"/>
      <c r="ODK37" s="176"/>
      <c r="ODL37" s="176"/>
      <c r="ODM37" s="176"/>
      <c r="ODN37" s="176"/>
      <c r="ODO37" s="176"/>
      <c r="ODP37" s="176"/>
      <c r="ODQ37" s="176"/>
      <c r="ODR37" s="176"/>
      <c r="ODS37" s="176"/>
      <c r="ODT37" s="176"/>
      <c r="ODU37" s="176"/>
      <c r="ODV37" s="176"/>
      <c r="ODW37" s="176"/>
      <c r="ODX37" s="176"/>
      <c r="ODY37" s="176"/>
      <c r="ODZ37" s="176"/>
      <c r="OEA37" s="176"/>
      <c r="OEB37" s="176"/>
      <c r="OEC37" s="176"/>
      <c r="OED37" s="176"/>
      <c r="OEE37" s="176"/>
      <c r="OEF37" s="176"/>
      <c r="OEG37" s="176"/>
      <c r="OEH37" s="176"/>
      <c r="OEI37" s="176"/>
      <c r="OEJ37" s="176"/>
      <c r="OEK37" s="176"/>
      <c r="OEL37" s="176"/>
      <c r="OEM37" s="176"/>
      <c r="OEN37" s="176"/>
      <c r="OEO37" s="176"/>
      <c r="OEP37" s="176"/>
      <c r="OEQ37" s="176"/>
      <c r="OER37" s="176"/>
      <c r="OES37" s="176"/>
      <c r="OET37" s="176"/>
      <c r="OEU37" s="176"/>
      <c r="OEV37" s="176"/>
      <c r="OEW37" s="176"/>
      <c r="OEX37" s="176"/>
      <c r="OEY37" s="176"/>
      <c r="OEZ37" s="176"/>
      <c r="OFA37" s="176"/>
      <c r="OFB37" s="176"/>
      <c r="OFC37" s="176"/>
      <c r="OFD37" s="176"/>
      <c r="OFE37" s="176"/>
      <c r="OFF37" s="176"/>
      <c r="OFG37" s="176"/>
      <c r="OFH37" s="176"/>
      <c r="OFI37" s="176"/>
      <c r="OFJ37" s="176"/>
      <c r="OFK37" s="176"/>
      <c r="OFL37" s="176"/>
      <c r="OFM37" s="176"/>
      <c r="OFN37" s="176"/>
      <c r="OFO37" s="176"/>
      <c r="OFP37" s="176"/>
      <c r="OFQ37" s="176"/>
      <c r="OFR37" s="176"/>
      <c r="OFS37" s="176"/>
      <c r="OFT37" s="176"/>
      <c r="OFU37" s="176"/>
      <c r="OFV37" s="176"/>
      <c r="OFW37" s="176"/>
      <c r="OFX37" s="176"/>
      <c r="OFY37" s="176"/>
      <c r="OFZ37" s="176"/>
      <c r="OGA37" s="176"/>
      <c r="OGB37" s="176"/>
      <c r="OGC37" s="176"/>
      <c r="OGD37" s="176"/>
      <c r="OGE37" s="176"/>
      <c r="OGF37" s="176"/>
      <c r="OGG37" s="176"/>
      <c r="OGH37" s="176"/>
      <c r="OGI37" s="176"/>
      <c r="OGJ37" s="176"/>
      <c r="OGK37" s="176"/>
      <c r="OGL37" s="176"/>
      <c r="OGM37" s="176"/>
      <c r="OGN37" s="176"/>
      <c r="OGO37" s="176"/>
      <c r="OGP37" s="176"/>
      <c r="OGQ37" s="176"/>
      <c r="OGR37" s="176"/>
      <c r="OGS37" s="176"/>
      <c r="OGT37" s="176"/>
      <c r="OGU37" s="176"/>
      <c r="OGV37" s="176"/>
      <c r="OGW37" s="176"/>
      <c r="OGX37" s="176"/>
      <c r="OGY37" s="176"/>
      <c r="OGZ37" s="176"/>
      <c r="OHA37" s="176"/>
      <c r="OHB37" s="176"/>
      <c r="OHC37" s="176"/>
      <c r="OHD37" s="176"/>
      <c r="OHE37" s="176"/>
      <c r="OHF37" s="176"/>
      <c r="OHG37" s="176"/>
      <c r="OHH37" s="176"/>
      <c r="OHI37" s="176"/>
      <c r="OHJ37" s="176"/>
      <c r="OHK37" s="176"/>
      <c r="OHL37" s="176"/>
      <c r="OHM37" s="176"/>
      <c r="OHN37" s="176"/>
      <c r="OHO37" s="176"/>
      <c r="OHP37" s="176"/>
      <c r="OHQ37" s="176"/>
      <c r="OHR37" s="176"/>
      <c r="OHS37" s="176"/>
      <c r="OHT37" s="176"/>
      <c r="OHU37" s="176"/>
      <c r="OHV37" s="176"/>
      <c r="OHW37" s="176"/>
      <c r="OHX37" s="176"/>
      <c r="OHY37" s="176"/>
      <c r="OHZ37" s="176"/>
      <c r="OIA37" s="176"/>
      <c r="OIB37" s="176"/>
      <c r="OIC37" s="176"/>
      <c r="OID37" s="176"/>
      <c r="OIE37" s="176"/>
      <c r="OIF37" s="176"/>
      <c r="OIG37" s="176"/>
      <c r="OIH37" s="176"/>
      <c r="OII37" s="176"/>
      <c r="OIJ37" s="176"/>
      <c r="OIK37" s="176"/>
      <c r="OIL37" s="176"/>
      <c r="OIM37" s="176"/>
      <c r="OIN37" s="176"/>
      <c r="OIO37" s="176"/>
      <c r="OIP37" s="176"/>
      <c r="OIQ37" s="176"/>
      <c r="OIR37" s="176"/>
      <c r="OIS37" s="176"/>
      <c r="OIT37" s="176"/>
      <c r="OIU37" s="176"/>
      <c r="OIV37" s="176"/>
      <c r="OIW37" s="176"/>
      <c r="OIX37" s="176"/>
      <c r="OIY37" s="176"/>
      <c r="OIZ37" s="176"/>
      <c r="OJA37" s="176"/>
      <c r="OJB37" s="176"/>
      <c r="OJC37" s="176"/>
      <c r="OJD37" s="176"/>
      <c r="OJE37" s="176"/>
      <c r="OJF37" s="176"/>
      <c r="OJG37" s="176"/>
      <c r="OJH37" s="176"/>
      <c r="OJI37" s="176"/>
      <c r="OJJ37" s="176"/>
      <c r="OJK37" s="176"/>
      <c r="OJL37" s="176"/>
      <c r="OJM37" s="176"/>
      <c r="OJN37" s="176"/>
      <c r="OJO37" s="176"/>
      <c r="OJP37" s="176"/>
      <c r="OJQ37" s="176"/>
      <c r="OJR37" s="176"/>
      <c r="OJS37" s="176"/>
      <c r="OJT37" s="176"/>
      <c r="OJU37" s="176"/>
      <c r="OJV37" s="176"/>
      <c r="OJW37" s="176"/>
      <c r="OJX37" s="176"/>
      <c r="OJY37" s="176"/>
      <c r="OJZ37" s="176"/>
      <c r="OKA37" s="176"/>
      <c r="OKB37" s="176"/>
      <c r="OKC37" s="176"/>
      <c r="OKD37" s="176"/>
      <c r="OKE37" s="176"/>
      <c r="OKF37" s="176"/>
      <c r="OKG37" s="176"/>
      <c r="OKH37" s="176"/>
      <c r="OKI37" s="176"/>
      <c r="OKJ37" s="176"/>
      <c r="OKK37" s="176"/>
      <c r="OKL37" s="176"/>
      <c r="OKM37" s="176"/>
      <c r="OKN37" s="176"/>
      <c r="OKO37" s="176"/>
      <c r="OKP37" s="176"/>
      <c r="OKQ37" s="176"/>
      <c r="OKR37" s="176"/>
      <c r="OKS37" s="176"/>
      <c r="OKT37" s="176"/>
      <c r="OKU37" s="176"/>
      <c r="OKV37" s="176"/>
      <c r="OKW37" s="176"/>
      <c r="OKX37" s="176"/>
      <c r="OKY37" s="176"/>
      <c r="OKZ37" s="176"/>
      <c r="OLA37" s="176"/>
      <c r="OLB37" s="176"/>
      <c r="OLC37" s="176"/>
      <c r="OLD37" s="176"/>
      <c r="OLE37" s="176"/>
      <c r="OLF37" s="176"/>
      <c r="OLG37" s="176"/>
      <c r="OLH37" s="176"/>
      <c r="OLI37" s="176"/>
      <c r="OLJ37" s="176"/>
      <c r="OLK37" s="176"/>
      <c r="OLL37" s="176"/>
      <c r="OLM37" s="176"/>
      <c r="OLN37" s="176"/>
      <c r="OLO37" s="176"/>
      <c r="OLP37" s="176"/>
      <c r="OLQ37" s="176"/>
      <c r="OLR37" s="176"/>
      <c r="OLS37" s="176"/>
      <c r="OLT37" s="176"/>
      <c r="OLU37" s="176"/>
      <c r="OLV37" s="176"/>
      <c r="OLW37" s="176"/>
      <c r="OLX37" s="176"/>
      <c r="OLY37" s="176"/>
      <c r="OLZ37" s="176"/>
      <c r="OMA37" s="176"/>
      <c r="OMB37" s="176"/>
      <c r="OMC37" s="176"/>
      <c r="OMD37" s="176"/>
      <c r="OME37" s="176"/>
      <c r="OMF37" s="176"/>
      <c r="OMG37" s="176"/>
      <c r="OMH37" s="176"/>
      <c r="OMI37" s="176"/>
      <c r="OMJ37" s="176"/>
      <c r="OMK37" s="176"/>
      <c r="OML37" s="176"/>
      <c r="OMM37" s="176"/>
      <c r="OMN37" s="176"/>
      <c r="OMO37" s="176"/>
      <c r="OMP37" s="176"/>
      <c r="OMQ37" s="176"/>
      <c r="OMR37" s="176"/>
      <c r="OMS37" s="176"/>
      <c r="OMT37" s="176"/>
      <c r="OMU37" s="176"/>
      <c r="OMV37" s="176"/>
      <c r="OMW37" s="176"/>
      <c r="OMX37" s="176"/>
      <c r="OMY37" s="176"/>
      <c r="OMZ37" s="176"/>
      <c r="ONA37" s="176"/>
      <c r="ONB37" s="176"/>
      <c r="ONC37" s="176"/>
      <c r="OND37" s="176"/>
      <c r="ONE37" s="176"/>
      <c r="ONF37" s="176"/>
      <c r="ONG37" s="176"/>
      <c r="ONH37" s="176"/>
      <c r="ONI37" s="176"/>
      <c r="ONJ37" s="176"/>
      <c r="ONK37" s="176"/>
      <c r="ONL37" s="176"/>
      <c r="ONM37" s="176"/>
      <c r="ONN37" s="176"/>
      <c r="ONO37" s="176"/>
      <c r="ONP37" s="176"/>
      <c r="ONQ37" s="176"/>
      <c r="ONR37" s="176"/>
      <c r="ONS37" s="176"/>
      <c r="ONT37" s="176"/>
      <c r="ONU37" s="176"/>
      <c r="ONV37" s="176"/>
      <c r="ONW37" s="176"/>
      <c r="ONX37" s="176"/>
      <c r="ONY37" s="176"/>
      <c r="ONZ37" s="176"/>
      <c r="OOA37" s="176"/>
      <c r="OOB37" s="176"/>
      <c r="OOC37" s="176"/>
      <c r="OOD37" s="176"/>
      <c r="OOE37" s="176"/>
      <c r="OOF37" s="176"/>
      <c r="OOG37" s="176"/>
      <c r="OOH37" s="176"/>
      <c r="OOI37" s="176"/>
      <c r="OOJ37" s="176"/>
      <c r="OOK37" s="176"/>
      <c r="OOL37" s="176"/>
      <c r="OOM37" s="176"/>
      <c r="OON37" s="176"/>
      <c r="OOO37" s="176"/>
      <c r="OOP37" s="176"/>
      <c r="OOQ37" s="176"/>
      <c r="OOR37" s="176"/>
      <c r="OOS37" s="176"/>
      <c r="OOT37" s="176"/>
      <c r="OOU37" s="176"/>
      <c r="OOV37" s="176"/>
      <c r="OOW37" s="176"/>
      <c r="OOX37" s="176"/>
      <c r="OOY37" s="176"/>
      <c r="OOZ37" s="176"/>
      <c r="OPA37" s="176"/>
      <c r="OPB37" s="176"/>
      <c r="OPC37" s="176"/>
      <c r="OPD37" s="176"/>
      <c r="OPE37" s="176"/>
      <c r="OPF37" s="176"/>
      <c r="OPG37" s="176"/>
      <c r="OPH37" s="176"/>
      <c r="OPI37" s="176"/>
      <c r="OPJ37" s="176"/>
      <c r="OPK37" s="176"/>
      <c r="OPL37" s="176"/>
      <c r="OPM37" s="176"/>
      <c r="OPN37" s="176"/>
      <c r="OPO37" s="176"/>
      <c r="OPP37" s="176"/>
      <c r="OPQ37" s="176"/>
      <c r="OPR37" s="176"/>
      <c r="OPS37" s="176"/>
      <c r="OPT37" s="176"/>
      <c r="OPU37" s="176"/>
      <c r="OPV37" s="176"/>
      <c r="OPW37" s="176"/>
      <c r="OPX37" s="176"/>
      <c r="OPY37" s="176"/>
      <c r="OPZ37" s="176"/>
      <c r="OQA37" s="176"/>
      <c r="OQB37" s="176"/>
      <c r="OQC37" s="176"/>
      <c r="OQD37" s="176"/>
      <c r="OQE37" s="176"/>
      <c r="OQF37" s="176"/>
      <c r="OQG37" s="176"/>
      <c r="OQH37" s="176"/>
      <c r="OQI37" s="176"/>
      <c r="OQJ37" s="176"/>
      <c r="OQK37" s="176"/>
      <c r="OQL37" s="176"/>
      <c r="OQM37" s="176"/>
      <c r="OQN37" s="176"/>
      <c r="OQO37" s="176"/>
      <c r="OQP37" s="176"/>
      <c r="OQQ37" s="176"/>
      <c r="OQR37" s="176"/>
      <c r="OQS37" s="176"/>
      <c r="OQT37" s="176"/>
      <c r="OQU37" s="176"/>
      <c r="OQV37" s="176"/>
      <c r="OQW37" s="176"/>
      <c r="OQX37" s="176"/>
      <c r="OQY37" s="176"/>
      <c r="OQZ37" s="176"/>
      <c r="ORA37" s="176"/>
      <c r="ORB37" s="176"/>
      <c r="ORC37" s="176"/>
      <c r="ORD37" s="176"/>
      <c r="ORE37" s="176"/>
      <c r="ORF37" s="176"/>
      <c r="ORG37" s="176"/>
      <c r="ORH37" s="176"/>
      <c r="ORI37" s="176"/>
      <c r="ORJ37" s="176"/>
      <c r="ORK37" s="176"/>
      <c r="ORL37" s="176"/>
      <c r="ORM37" s="176"/>
      <c r="ORN37" s="176"/>
      <c r="ORO37" s="176"/>
      <c r="ORP37" s="176"/>
      <c r="ORQ37" s="176"/>
      <c r="ORR37" s="176"/>
      <c r="ORS37" s="176"/>
      <c r="ORT37" s="176"/>
      <c r="ORU37" s="176"/>
      <c r="ORV37" s="176"/>
      <c r="ORW37" s="176"/>
      <c r="ORX37" s="176"/>
      <c r="ORY37" s="176"/>
      <c r="ORZ37" s="176"/>
      <c r="OSA37" s="176"/>
      <c r="OSB37" s="176"/>
      <c r="OSC37" s="176"/>
      <c r="OSD37" s="176"/>
      <c r="OSE37" s="176"/>
      <c r="OSF37" s="176"/>
      <c r="OSG37" s="176"/>
      <c r="OSH37" s="176"/>
      <c r="OSI37" s="176"/>
      <c r="OSJ37" s="176"/>
      <c r="OSK37" s="176"/>
      <c r="OSL37" s="176"/>
      <c r="OSM37" s="176"/>
      <c r="OSN37" s="176"/>
      <c r="OSO37" s="176"/>
      <c r="OSP37" s="176"/>
      <c r="OSQ37" s="176"/>
      <c r="OSR37" s="176"/>
      <c r="OSS37" s="176"/>
      <c r="OST37" s="176"/>
      <c r="OSU37" s="176"/>
      <c r="OSV37" s="176"/>
      <c r="OSW37" s="176"/>
      <c r="OSX37" s="176"/>
      <c r="OSY37" s="176"/>
      <c r="OSZ37" s="176"/>
      <c r="OTA37" s="176"/>
      <c r="OTB37" s="176"/>
      <c r="OTC37" s="176"/>
      <c r="OTD37" s="176"/>
      <c r="OTE37" s="176"/>
      <c r="OTF37" s="176"/>
      <c r="OTG37" s="176"/>
      <c r="OTH37" s="176"/>
      <c r="OTI37" s="176"/>
      <c r="OTJ37" s="176"/>
      <c r="OTK37" s="176"/>
      <c r="OTL37" s="176"/>
      <c r="OTM37" s="176"/>
      <c r="OTN37" s="176"/>
      <c r="OTO37" s="176"/>
      <c r="OTP37" s="176"/>
      <c r="OTQ37" s="176"/>
      <c r="OTR37" s="176"/>
      <c r="OTS37" s="176"/>
      <c r="OTT37" s="176"/>
      <c r="OTU37" s="176"/>
      <c r="OTV37" s="176"/>
      <c r="OTW37" s="176"/>
      <c r="OTX37" s="176"/>
      <c r="OTY37" s="176"/>
      <c r="OTZ37" s="176"/>
      <c r="OUA37" s="176"/>
      <c r="OUB37" s="176"/>
      <c r="OUC37" s="176"/>
      <c r="OUD37" s="176"/>
      <c r="OUE37" s="176"/>
      <c r="OUF37" s="176"/>
      <c r="OUG37" s="176"/>
      <c r="OUH37" s="176"/>
      <c r="OUI37" s="176"/>
      <c r="OUJ37" s="176"/>
      <c r="OUK37" s="176"/>
      <c r="OUL37" s="176"/>
      <c r="OUM37" s="176"/>
      <c r="OUN37" s="176"/>
      <c r="OUO37" s="176"/>
      <c r="OUP37" s="176"/>
      <c r="OUQ37" s="176"/>
      <c r="OUR37" s="176"/>
      <c r="OUS37" s="176"/>
      <c r="OUT37" s="176"/>
      <c r="OUU37" s="176"/>
      <c r="OUV37" s="176"/>
      <c r="OUW37" s="176"/>
      <c r="OUX37" s="176"/>
      <c r="OUY37" s="176"/>
      <c r="OUZ37" s="176"/>
      <c r="OVA37" s="176"/>
      <c r="OVB37" s="176"/>
      <c r="OVC37" s="176"/>
      <c r="OVD37" s="176"/>
      <c r="OVE37" s="176"/>
      <c r="OVF37" s="176"/>
      <c r="OVG37" s="176"/>
      <c r="OVH37" s="176"/>
      <c r="OVI37" s="176"/>
      <c r="OVJ37" s="176"/>
      <c r="OVK37" s="176"/>
      <c r="OVL37" s="176"/>
      <c r="OVM37" s="176"/>
      <c r="OVN37" s="176"/>
      <c r="OVO37" s="176"/>
      <c r="OVP37" s="176"/>
      <c r="OVQ37" s="176"/>
      <c r="OVR37" s="176"/>
      <c r="OVS37" s="176"/>
      <c r="OVT37" s="176"/>
      <c r="OVU37" s="176"/>
      <c r="OVV37" s="176"/>
      <c r="OVW37" s="176"/>
      <c r="OVX37" s="176"/>
      <c r="OVY37" s="176"/>
      <c r="OVZ37" s="176"/>
      <c r="OWA37" s="176"/>
      <c r="OWB37" s="176"/>
      <c r="OWC37" s="176"/>
      <c r="OWD37" s="176"/>
      <c r="OWE37" s="176"/>
      <c r="OWF37" s="176"/>
      <c r="OWG37" s="176"/>
      <c r="OWH37" s="176"/>
      <c r="OWI37" s="176"/>
      <c r="OWJ37" s="176"/>
      <c r="OWK37" s="176"/>
      <c r="OWL37" s="176"/>
      <c r="OWM37" s="176"/>
      <c r="OWN37" s="176"/>
      <c r="OWO37" s="176"/>
      <c r="OWP37" s="176"/>
      <c r="OWQ37" s="176"/>
      <c r="OWR37" s="176"/>
      <c r="OWS37" s="176"/>
      <c r="OWT37" s="176"/>
      <c r="OWU37" s="176"/>
      <c r="OWV37" s="176"/>
      <c r="OWW37" s="176"/>
      <c r="OWX37" s="176"/>
      <c r="OWY37" s="176"/>
      <c r="OWZ37" s="176"/>
      <c r="OXA37" s="176"/>
      <c r="OXB37" s="176"/>
      <c r="OXC37" s="176"/>
      <c r="OXD37" s="176"/>
      <c r="OXE37" s="176"/>
      <c r="OXF37" s="176"/>
      <c r="OXG37" s="176"/>
      <c r="OXH37" s="176"/>
      <c r="OXI37" s="176"/>
      <c r="OXJ37" s="176"/>
      <c r="OXK37" s="176"/>
      <c r="OXL37" s="176"/>
      <c r="OXM37" s="176"/>
      <c r="OXN37" s="176"/>
      <c r="OXO37" s="176"/>
      <c r="OXP37" s="176"/>
      <c r="OXQ37" s="176"/>
      <c r="OXR37" s="176"/>
      <c r="OXS37" s="176"/>
      <c r="OXT37" s="176"/>
      <c r="OXU37" s="176"/>
      <c r="OXV37" s="176"/>
      <c r="OXW37" s="176"/>
      <c r="OXX37" s="176"/>
      <c r="OXY37" s="176"/>
      <c r="OXZ37" s="176"/>
      <c r="OYA37" s="176"/>
      <c r="OYB37" s="176"/>
      <c r="OYC37" s="176"/>
      <c r="OYD37" s="176"/>
      <c r="OYE37" s="176"/>
      <c r="OYF37" s="176"/>
      <c r="OYG37" s="176"/>
      <c r="OYH37" s="176"/>
      <c r="OYI37" s="176"/>
      <c r="OYJ37" s="176"/>
      <c r="OYK37" s="176"/>
      <c r="OYL37" s="176"/>
      <c r="OYM37" s="176"/>
      <c r="OYN37" s="176"/>
      <c r="OYO37" s="176"/>
      <c r="OYP37" s="176"/>
      <c r="OYQ37" s="176"/>
      <c r="OYR37" s="176"/>
      <c r="OYS37" s="176"/>
      <c r="OYT37" s="176"/>
      <c r="OYU37" s="176"/>
      <c r="OYV37" s="176"/>
      <c r="OYW37" s="176"/>
      <c r="OYX37" s="176"/>
      <c r="OYY37" s="176"/>
      <c r="OYZ37" s="176"/>
      <c r="OZA37" s="176"/>
      <c r="OZB37" s="176"/>
      <c r="OZC37" s="176"/>
      <c r="OZD37" s="176"/>
      <c r="OZE37" s="176"/>
      <c r="OZF37" s="176"/>
      <c r="OZG37" s="176"/>
      <c r="OZH37" s="176"/>
      <c r="OZI37" s="176"/>
      <c r="OZJ37" s="176"/>
      <c r="OZK37" s="176"/>
      <c r="OZL37" s="176"/>
      <c r="OZM37" s="176"/>
      <c r="OZN37" s="176"/>
      <c r="OZO37" s="176"/>
      <c r="OZP37" s="176"/>
      <c r="OZQ37" s="176"/>
      <c r="OZR37" s="176"/>
      <c r="OZS37" s="176"/>
      <c r="OZT37" s="176"/>
      <c r="OZU37" s="176"/>
      <c r="OZV37" s="176"/>
      <c r="OZW37" s="176"/>
      <c r="OZX37" s="176"/>
      <c r="OZY37" s="176"/>
      <c r="OZZ37" s="176"/>
      <c r="PAA37" s="176"/>
      <c r="PAB37" s="176"/>
      <c r="PAC37" s="176"/>
      <c r="PAD37" s="176"/>
      <c r="PAE37" s="176"/>
      <c r="PAF37" s="176"/>
      <c r="PAG37" s="176"/>
      <c r="PAH37" s="176"/>
      <c r="PAI37" s="176"/>
      <c r="PAJ37" s="176"/>
      <c r="PAK37" s="176"/>
      <c r="PAL37" s="176"/>
      <c r="PAM37" s="176"/>
      <c r="PAN37" s="176"/>
      <c r="PAO37" s="176"/>
      <c r="PAP37" s="176"/>
      <c r="PAQ37" s="176"/>
      <c r="PAR37" s="176"/>
      <c r="PAS37" s="176"/>
      <c r="PAT37" s="176"/>
      <c r="PAU37" s="176"/>
      <c r="PAV37" s="176"/>
      <c r="PAW37" s="176"/>
      <c r="PAX37" s="176"/>
      <c r="PAY37" s="176"/>
      <c r="PAZ37" s="176"/>
      <c r="PBA37" s="176"/>
      <c r="PBB37" s="176"/>
      <c r="PBC37" s="176"/>
      <c r="PBD37" s="176"/>
      <c r="PBE37" s="176"/>
      <c r="PBF37" s="176"/>
      <c r="PBG37" s="176"/>
      <c r="PBH37" s="176"/>
      <c r="PBI37" s="176"/>
      <c r="PBJ37" s="176"/>
      <c r="PBK37" s="176"/>
      <c r="PBL37" s="176"/>
      <c r="PBM37" s="176"/>
      <c r="PBN37" s="176"/>
      <c r="PBO37" s="176"/>
      <c r="PBP37" s="176"/>
      <c r="PBQ37" s="176"/>
      <c r="PBR37" s="176"/>
      <c r="PBS37" s="176"/>
      <c r="PBT37" s="176"/>
      <c r="PBU37" s="176"/>
      <c r="PBV37" s="176"/>
      <c r="PBW37" s="176"/>
      <c r="PBX37" s="176"/>
      <c r="PBY37" s="176"/>
      <c r="PBZ37" s="176"/>
      <c r="PCA37" s="176"/>
      <c r="PCB37" s="176"/>
      <c r="PCC37" s="176"/>
      <c r="PCD37" s="176"/>
      <c r="PCE37" s="176"/>
      <c r="PCF37" s="176"/>
      <c r="PCG37" s="176"/>
      <c r="PCH37" s="176"/>
      <c r="PCI37" s="176"/>
      <c r="PCJ37" s="176"/>
      <c r="PCK37" s="176"/>
      <c r="PCL37" s="176"/>
      <c r="PCM37" s="176"/>
      <c r="PCN37" s="176"/>
      <c r="PCO37" s="176"/>
      <c r="PCP37" s="176"/>
      <c r="PCQ37" s="176"/>
      <c r="PCR37" s="176"/>
      <c r="PCS37" s="176"/>
      <c r="PCT37" s="176"/>
      <c r="PCU37" s="176"/>
      <c r="PCV37" s="176"/>
      <c r="PCW37" s="176"/>
      <c r="PCX37" s="176"/>
      <c r="PCY37" s="176"/>
      <c r="PCZ37" s="176"/>
      <c r="PDA37" s="176"/>
      <c r="PDB37" s="176"/>
      <c r="PDC37" s="176"/>
      <c r="PDD37" s="176"/>
      <c r="PDE37" s="176"/>
      <c r="PDF37" s="176"/>
      <c r="PDG37" s="176"/>
      <c r="PDH37" s="176"/>
      <c r="PDI37" s="176"/>
      <c r="PDJ37" s="176"/>
      <c r="PDK37" s="176"/>
      <c r="PDL37" s="176"/>
      <c r="PDM37" s="176"/>
      <c r="PDN37" s="176"/>
      <c r="PDO37" s="176"/>
      <c r="PDP37" s="176"/>
      <c r="PDQ37" s="176"/>
      <c r="PDR37" s="176"/>
      <c r="PDS37" s="176"/>
      <c r="PDT37" s="176"/>
      <c r="PDU37" s="176"/>
      <c r="PDV37" s="176"/>
      <c r="PDW37" s="176"/>
      <c r="PDX37" s="176"/>
      <c r="PDY37" s="176"/>
      <c r="PDZ37" s="176"/>
      <c r="PEA37" s="176"/>
      <c r="PEB37" s="176"/>
      <c r="PEC37" s="176"/>
      <c r="PED37" s="176"/>
      <c r="PEE37" s="176"/>
      <c r="PEF37" s="176"/>
      <c r="PEG37" s="176"/>
      <c r="PEH37" s="176"/>
      <c r="PEI37" s="176"/>
      <c r="PEJ37" s="176"/>
      <c r="PEK37" s="176"/>
      <c r="PEL37" s="176"/>
      <c r="PEM37" s="176"/>
      <c r="PEN37" s="176"/>
      <c r="PEO37" s="176"/>
      <c r="PEP37" s="176"/>
      <c r="PEQ37" s="176"/>
      <c r="PER37" s="176"/>
      <c r="PES37" s="176"/>
      <c r="PET37" s="176"/>
      <c r="PEU37" s="176"/>
      <c r="PEV37" s="176"/>
      <c r="PEW37" s="176"/>
      <c r="PEX37" s="176"/>
      <c r="PEY37" s="176"/>
      <c r="PEZ37" s="176"/>
      <c r="PFA37" s="176"/>
      <c r="PFB37" s="176"/>
      <c r="PFC37" s="176"/>
      <c r="PFD37" s="176"/>
      <c r="PFE37" s="176"/>
      <c r="PFF37" s="176"/>
      <c r="PFG37" s="176"/>
      <c r="PFH37" s="176"/>
      <c r="PFI37" s="176"/>
      <c r="PFJ37" s="176"/>
      <c r="PFK37" s="176"/>
      <c r="PFL37" s="176"/>
      <c r="PFM37" s="176"/>
      <c r="PFN37" s="176"/>
      <c r="PFO37" s="176"/>
      <c r="PFP37" s="176"/>
      <c r="PFQ37" s="176"/>
      <c r="PFR37" s="176"/>
      <c r="PFS37" s="176"/>
      <c r="PFT37" s="176"/>
      <c r="PFU37" s="176"/>
      <c r="PFV37" s="176"/>
      <c r="PFW37" s="176"/>
      <c r="PFX37" s="176"/>
      <c r="PFY37" s="176"/>
      <c r="PFZ37" s="176"/>
      <c r="PGA37" s="176"/>
      <c r="PGB37" s="176"/>
      <c r="PGC37" s="176"/>
      <c r="PGD37" s="176"/>
      <c r="PGE37" s="176"/>
      <c r="PGF37" s="176"/>
      <c r="PGG37" s="176"/>
      <c r="PGH37" s="176"/>
      <c r="PGI37" s="176"/>
      <c r="PGJ37" s="176"/>
      <c r="PGK37" s="176"/>
      <c r="PGL37" s="176"/>
      <c r="PGM37" s="176"/>
      <c r="PGN37" s="176"/>
      <c r="PGO37" s="176"/>
      <c r="PGP37" s="176"/>
      <c r="PGQ37" s="176"/>
      <c r="PGR37" s="176"/>
      <c r="PGS37" s="176"/>
      <c r="PGT37" s="176"/>
      <c r="PGU37" s="176"/>
      <c r="PGV37" s="176"/>
      <c r="PGW37" s="176"/>
      <c r="PGX37" s="176"/>
      <c r="PGY37" s="176"/>
      <c r="PGZ37" s="176"/>
      <c r="PHA37" s="176"/>
      <c r="PHB37" s="176"/>
      <c r="PHC37" s="176"/>
      <c r="PHD37" s="176"/>
      <c r="PHE37" s="176"/>
      <c r="PHF37" s="176"/>
      <c r="PHG37" s="176"/>
      <c r="PHH37" s="176"/>
      <c r="PHI37" s="176"/>
      <c r="PHJ37" s="176"/>
      <c r="PHK37" s="176"/>
      <c r="PHL37" s="176"/>
      <c r="PHM37" s="176"/>
      <c r="PHN37" s="176"/>
      <c r="PHO37" s="176"/>
      <c r="PHP37" s="176"/>
      <c r="PHQ37" s="176"/>
      <c r="PHR37" s="176"/>
      <c r="PHS37" s="176"/>
      <c r="PHT37" s="176"/>
      <c r="PHU37" s="176"/>
      <c r="PHV37" s="176"/>
      <c r="PHW37" s="176"/>
      <c r="PHX37" s="176"/>
      <c r="PHY37" s="176"/>
      <c r="PHZ37" s="176"/>
      <c r="PIA37" s="176"/>
      <c r="PIB37" s="176"/>
      <c r="PIC37" s="176"/>
      <c r="PID37" s="176"/>
      <c r="PIE37" s="176"/>
      <c r="PIF37" s="176"/>
      <c r="PIG37" s="176"/>
      <c r="PIH37" s="176"/>
      <c r="PII37" s="176"/>
      <c r="PIJ37" s="176"/>
      <c r="PIK37" s="176"/>
      <c r="PIL37" s="176"/>
      <c r="PIM37" s="176"/>
      <c r="PIN37" s="176"/>
      <c r="PIO37" s="176"/>
      <c r="PIP37" s="176"/>
      <c r="PIQ37" s="176"/>
      <c r="PIR37" s="176"/>
      <c r="PIS37" s="176"/>
      <c r="PIT37" s="176"/>
      <c r="PIU37" s="176"/>
      <c r="PIV37" s="176"/>
      <c r="PIW37" s="176"/>
      <c r="PIX37" s="176"/>
      <c r="PIY37" s="176"/>
      <c r="PIZ37" s="176"/>
      <c r="PJA37" s="176"/>
      <c r="PJB37" s="176"/>
      <c r="PJC37" s="176"/>
      <c r="PJD37" s="176"/>
      <c r="PJE37" s="176"/>
      <c r="PJF37" s="176"/>
      <c r="PJG37" s="176"/>
      <c r="PJH37" s="176"/>
      <c r="PJI37" s="176"/>
      <c r="PJJ37" s="176"/>
      <c r="PJK37" s="176"/>
      <c r="PJL37" s="176"/>
      <c r="PJM37" s="176"/>
      <c r="PJN37" s="176"/>
      <c r="PJO37" s="176"/>
      <c r="PJP37" s="176"/>
      <c r="PJQ37" s="176"/>
      <c r="PJR37" s="176"/>
      <c r="PJS37" s="176"/>
      <c r="PJT37" s="176"/>
      <c r="PJU37" s="176"/>
      <c r="PJV37" s="176"/>
      <c r="PJW37" s="176"/>
      <c r="PJX37" s="176"/>
      <c r="PJY37" s="176"/>
      <c r="PJZ37" s="176"/>
      <c r="PKA37" s="176"/>
      <c r="PKB37" s="176"/>
      <c r="PKC37" s="176"/>
      <c r="PKD37" s="176"/>
      <c r="PKE37" s="176"/>
      <c r="PKF37" s="176"/>
      <c r="PKG37" s="176"/>
      <c r="PKH37" s="176"/>
      <c r="PKI37" s="176"/>
      <c r="PKJ37" s="176"/>
      <c r="PKK37" s="176"/>
      <c r="PKL37" s="176"/>
      <c r="PKM37" s="176"/>
      <c r="PKN37" s="176"/>
      <c r="PKO37" s="176"/>
      <c r="PKP37" s="176"/>
      <c r="PKQ37" s="176"/>
      <c r="PKR37" s="176"/>
      <c r="PKS37" s="176"/>
      <c r="PKT37" s="176"/>
      <c r="PKU37" s="176"/>
      <c r="PKV37" s="176"/>
      <c r="PKW37" s="176"/>
      <c r="PKX37" s="176"/>
      <c r="PKY37" s="176"/>
      <c r="PKZ37" s="176"/>
      <c r="PLA37" s="176"/>
      <c r="PLB37" s="176"/>
      <c r="PLC37" s="176"/>
      <c r="PLD37" s="176"/>
      <c r="PLE37" s="176"/>
      <c r="PLF37" s="176"/>
      <c r="PLG37" s="176"/>
      <c r="PLH37" s="176"/>
      <c r="PLI37" s="176"/>
      <c r="PLJ37" s="176"/>
      <c r="PLK37" s="176"/>
      <c r="PLL37" s="176"/>
      <c r="PLM37" s="176"/>
      <c r="PLN37" s="176"/>
      <c r="PLO37" s="176"/>
      <c r="PLP37" s="176"/>
      <c r="PLQ37" s="176"/>
      <c r="PLR37" s="176"/>
      <c r="PLS37" s="176"/>
      <c r="PLT37" s="176"/>
      <c r="PLU37" s="176"/>
      <c r="PLV37" s="176"/>
      <c r="PLW37" s="176"/>
      <c r="PLX37" s="176"/>
      <c r="PLY37" s="176"/>
      <c r="PLZ37" s="176"/>
      <c r="PMA37" s="176"/>
      <c r="PMB37" s="176"/>
      <c r="PMC37" s="176"/>
      <c r="PMD37" s="176"/>
      <c r="PME37" s="176"/>
      <c r="PMF37" s="176"/>
      <c r="PMG37" s="176"/>
      <c r="PMH37" s="176"/>
      <c r="PMI37" s="176"/>
      <c r="PMJ37" s="176"/>
      <c r="PMK37" s="176"/>
      <c r="PML37" s="176"/>
      <c r="PMM37" s="176"/>
      <c r="PMN37" s="176"/>
      <c r="PMO37" s="176"/>
      <c r="PMP37" s="176"/>
      <c r="PMQ37" s="176"/>
      <c r="PMR37" s="176"/>
      <c r="PMS37" s="176"/>
      <c r="PMT37" s="176"/>
      <c r="PMU37" s="176"/>
      <c r="PMV37" s="176"/>
      <c r="PMW37" s="176"/>
      <c r="PMX37" s="176"/>
      <c r="PMY37" s="176"/>
      <c r="PMZ37" s="176"/>
      <c r="PNA37" s="176"/>
      <c r="PNB37" s="176"/>
      <c r="PNC37" s="176"/>
      <c r="PND37" s="176"/>
      <c r="PNE37" s="176"/>
      <c r="PNF37" s="176"/>
      <c r="PNG37" s="176"/>
      <c r="PNH37" s="176"/>
      <c r="PNI37" s="176"/>
      <c r="PNJ37" s="176"/>
      <c r="PNK37" s="176"/>
      <c r="PNL37" s="176"/>
      <c r="PNM37" s="176"/>
      <c r="PNN37" s="176"/>
      <c r="PNO37" s="176"/>
      <c r="PNP37" s="176"/>
      <c r="PNQ37" s="176"/>
      <c r="PNR37" s="176"/>
      <c r="PNS37" s="176"/>
      <c r="PNT37" s="176"/>
      <c r="PNU37" s="176"/>
      <c r="PNV37" s="176"/>
      <c r="PNW37" s="176"/>
      <c r="PNX37" s="176"/>
      <c r="PNY37" s="176"/>
      <c r="PNZ37" s="176"/>
      <c r="POA37" s="176"/>
      <c r="POB37" s="176"/>
      <c r="POC37" s="176"/>
      <c r="POD37" s="176"/>
      <c r="POE37" s="176"/>
      <c r="POF37" s="176"/>
      <c r="POG37" s="176"/>
      <c r="POH37" s="176"/>
      <c r="POI37" s="176"/>
      <c r="POJ37" s="176"/>
      <c r="POK37" s="176"/>
      <c r="POL37" s="176"/>
      <c r="POM37" s="176"/>
      <c r="PON37" s="176"/>
      <c r="POO37" s="176"/>
      <c r="POP37" s="176"/>
      <c r="POQ37" s="176"/>
      <c r="POR37" s="176"/>
      <c r="POS37" s="176"/>
      <c r="POT37" s="176"/>
      <c r="POU37" s="176"/>
      <c r="POV37" s="176"/>
      <c r="POW37" s="176"/>
      <c r="POX37" s="176"/>
      <c r="POY37" s="176"/>
      <c r="POZ37" s="176"/>
      <c r="PPA37" s="176"/>
      <c r="PPB37" s="176"/>
      <c r="PPC37" s="176"/>
      <c r="PPD37" s="176"/>
      <c r="PPE37" s="176"/>
      <c r="PPF37" s="176"/>
      <c r="PPG37" s="176"/>
      <c r="PPH37" s="176"/>
      <c r="PPI37" s="176"/>
      <c r="PPJ37" s="176"/>
      <c r="PPK37" s="176"/>
      <c r="PPL37" s="176"/>
      <c r="PPM37" s="176"/>
      <c r="PPN37" s="176"/>
      <c r="PPO37" s="176"/>
      <c r="PPP37" s="176"/>
      <c r="PPQ37" s="176"/>
      <c r="PPR37" s="176"/>
      <c r="PPS37" s="176"/>
      <c r="PPT37" s="176"/>
      <c r="PPU37" s="176"/>
      <c r="PPV37" s="176"/>
      <c r="PPW37" s="176"/>
      <c r="PPX37" s="176"/>
      <c r="PPY37" s="176"/>
      <c r="PPZ37" s="176"/>
      <c r="PQA37" s="176"/>
      <c r="PQB37" s="176"/>
      <c r="PQC37" s="176"/>
      <c r="PQD37" s="176"/>
      <c r="PQE37" s="176"/>
      <c r="PQF37" s="176"/>
      <c r="PQG37" s="176"/>
      <c r="PQH37" s="176"/>
      <c r="PQI37" s="176"/>
      <c r="PQJ37" s="176"/>
      <c r="PQK37" s="176"/>
      <c r="PQL37" s="176"/>
      <c r="PQM37" s="176"/>
      <c r="PQN37" s="176"/>
      <c r="PQO37" s="176"/>
      <c r="PQP37" s="176"/>
      <c r="PQQ37" s="176"/>
      <c r="PQR37" s="176"/>
      <c r="PQS37" s="176"/>
      <c r="PQT37" s="176"/>
      <c r="PQU37" s="176"/>
      <c r="PQV37" s="176"/>
      <c r="PQW37" s="176"/>
      <c r="PQX37" s="176"/>
      <c r="PQY37" s="176"/>
      <c r="PQZ37" s="176"/>
      <c r="PRA37" s="176"/>
      <c r="PRB37" s="176"/>
      <c r="PRC37" s="176"/>
      <c r="PRD37" s="176"/>
      <c r="PRE37" s="176"/>
      <c r="PRF37" s="176"/>
      <c r="PRG37" s="176"/>
      <c r="PRH37" s="176"/>
      <c r="PRI37" s="176"/>
      <c r="PRJ37" s="176"/>
      <c r="PRK37" s="176"/>
      <c r="PRL37" s="176"/>
      <c r="PRM37" s="176"/>
      <c r="PRN37" s="176"/>
      <c r="PRO37" s="176"/>
      <c r="PRP37" s="176"/>
      <c r="PRQ37" s="176"/>
      <c r="PRR37" s="176"/>
      <c r="PRS37" s="176"/>
      <c r="PRT37" s="176"/>
      <c r="PRU37" s="176"/>
      <c r="PRV37" s="176"/>
      <c r="PRW37" s="176"/>
      <c r="PRX37" s="176"/>
      <c r="PRY37" s="176"/>
      <c r="PRZ37" s="176"/>
      <c r="PSA37" s="176"/>
      <c r="PSB37" s="176"/>
      <c r="PSC37" s="176"/>
      <c r="PSD37" s="176"/>
      <c r="PSE37" s="176"/>
      <c r="PSF37" s="176"/>
      <c r="PSG37" s="176"/>
      <c r="PSH37" s="176"/>
      <c r="PSI37" s="176"/>
      <c r="PSJ37" s="176"/>
      <c r="PSK37" s="176"/>
      <c r="PSL37" s="176"/>
      <c r="PSM37" s="176"/>
      <c r="PSN37" s="176"/>
      <c r="PSO37" s="176"/>
      <c r="PSP37" s="176"/>
      <c r="PSQ37" s="176"/>
      <c r="PSR37" s="176"/>
      <c r="PSS37" s="176"/>
      <c r="PST37" s="176"/>
      <c r="PSU37" s="176"/>
      <c r="PSV37" s="176"/>
      <c r="PSW37" s="176"/>
      <c r="PSX37" s="176"/>
      <c r="PSY37" s="176"/>
      <c r="PSZ37" s="176"/>
      <c r="PTA37" s="176"/>
      <c r="PTB37" s="176"/>
      <c r="PTC37" s="176"/>
      <c r="PTD37" s="176"/>
      <c r="PTE37" s="176"/>
      <c r="PTF37" s="176"/>
      <c r="PTG37" s="176"/>
      <c r="PTH37" s="176"/>
      <c r="PTI37" s="176"/>
      <c r="PTJ37" s="176"/>
      <c r="PTK37" s="176"/>
      <c r="PTL37" s="176"/>
      <c r="PTM37" s="176"/>
      <c r="PTN37" s="176"/>
      <c r="PTO37" s="176"/>
      <c r="PTP37" s="176"/>
      <c r="PTQ37" s="176"/>
      <c r="PTR37" s="176"/>
      <c r="PTS37" s="176"/>
      <c r="PTT37" s="176"/>
      <c r="PTU37" s="176"/>
      <c r="PTV37" s="176"/>
      <c r="PTW37" s="176"/>
      <c r="PTX37" s="176"/>
      <c r="PTY37" s="176"/>
      <c r="PTZ37" s="176"/>
      <c r="PUA37" s="176"/>
      <c r="PUB37" s="176"/>
      <c r="PUC37" s="176"/>
      <c r="PUD37" s="176"/>
      <c r="PUE37" s="176"/>
      <c r="PUF37" s="176"/>
      <c r="PUG37" s="176"/>
      <c r="PUH37" s="176"/>
      <c r="PUI37" s="176"/>
      <c r="PUJ37" s="176"/>
      <c r="PUK37" s="176"/>
      <c r="PUL37" s="176"/>
      <c r="PUM37" s="176"/>
      <c r="PUN37" s="176"/>
      <c r="PUO37" s="176"/>
      <c r="PUP37" s="176"/>
      <c r="PUQ37" s="176"/>
      <c r="PUR37" s="176"/>
      <c r="PUS37" s="176"/>
      <c r="PUT37" s="176"/>
      <c r="PUU37" s="176"/>
      <c r="PUV37" s="176"/>
      <c r="PUW37" s="176"/>
      <c r="PUX37" s="176"/>
      <c r="PUY37" s="176"/>
      <c r="PUZ37" s="176"/>
      <c r="PVA37" s="176"/>
      <c r="PVB37" s="176"/>
      <c r="PVC37" s="176"/>
      <c r="PVD37" s="176"/>
      <c r="PVE37" s="176"/>
      <c r="PVF37" s="176"/>
      <c r="PVG37" s="176"/>
      <c r="PVH37" s="176"/>
      <c r="PVI37" s="176"/>
      <c r="PVJ37" s="176"/>
      <c r="PVK37" s="176"/>
      <c r="PVL37" s="176"/>
      <c r="PVM37" s="176"/>
      <c r="PVN37" s="176"/>
      <c r="PVO37" s="176"/>
      <c r="PVP37" s="176"/>
      <c r="PVQ37" s="176"/>
      <c r="PVR37" s="176"/>
      <c r="PVS37" s="176"/>
      <c r="PVT37" s="176"/>
      <c r="PVU37" s="176"/>
      <c r="PVV37" s="176"/>
      <c r="PVW37" s="176"/>
      <c r="PVX37" s="176"/>
      <c r="PVY37" s="176"/>
      <c r="PVZ37" s="176"/>
      <c r="PWA37" s="176"/>
      <c r="PWB37" s="176"/>
      <c r="PWC37" s="176"/>
      <c r="PWD37" s="176"/>
      <c r="PWE37" s="176"/>
      <c r="PWF37" s="176"/>
      <c r="PWG37" s="176"/>
      <c r="PWH37" s="176"/>
      <c r="PWI37" s="176"/>
      <c r="PWJ37" s="176"/>
      <c r="PWK37" s="176"/>
      <c r="PWL37" s="176"/>
      <c r="PWM37" s="176"/>
      <c r="PWN37" s="176"/>
      <c r="PWO37" s="176"/>
      <c r="PWP37" s="176"/>
      <c r="PWQ37" s="176"/>
      <c r="PWR37" s="176"/>
      <c r="PWS37" s="176"/>
      <c r="PWT37" s="176"/>
      <c r="PWU37" s="176"/>
      <c r="PWV37" s="176"/>
      <c r="PWW37" s="176"/>
      <c r="PWX37" s="176"/>
      <c r="PWY37" s="176"/>
      <c r="PWZ37" s="176"/>
      <c r="PXA37" s="176"/>
      <c r="PXB37" s="176"/>
      <c r="PXC37" s="176"/>
      <c r="PXD37" s="176"/>
      <c r="PXE37" s="176"/>
      <c r="PXF37" s="176"/>
      <c r="PXG37" s="176"/>
      <c r="PXH37" s="176"/>
      <c r="PXI37" s="176"/>
      <c r="PXJ37" s="176"/>
      <c r="PXK37" s="176"/>
      <c r="PXL37" s="176"/>
      <c r="PXM37" s="176"/>
      <c r="PXN37" s="176"/>
      <c r="PXO37" s="176"/>
      <c r="PXP37" s="176"/>
      <c r="PXQ37" s="176"/>
      <c r="PXR37" s="176"/>
      <c r="PXS37" s="176"/>
      <c r="PXT37" s="176"/>
      <c r="PXU37" s="176"/>
      <c r="PXV37" s="176"/>
      <c r="PXW37" s="176"/>
      <c r="PXX37" s="176"/>
      <c r="PXY37" s="176"/>
      <c r="PXZ37" s="176"/>
      <c r="PYA37" s="176"/>
      <c r="PYB37" s="176"/>
      <c r="PYC37" s="176"/>
      <c r="PYD37" s="176"/>
      <c r="PYE37" s="176"/>
      <c r="PYF37" s="176"/>
      <c r="PYG37" s="176"/>
      <c r="PYH37" s="176"/>
      <c r="PYI37" s="176"/>
      <c r="PYJ37" s="176"/>
      <c r="PYK37" s="176"/>
      <c r="PYL37" s="176"/>
      <c r="PYM37" s="176"/>
      <c r="PYN37" s="176"/>
      <c r="PYO37" s="176"/>
      <c r="PYP37" s="176"/>
      <c r="PYQ37" s="176"/>
      <c r="PYR37" s="176"/>
      <c r="PYS37" s="176"/>
      <c r="PYT37" s="176"/>
      <c r="PYU37" s="176"/>
      <c r="PYV37" s="176"/>
      <c r="PYW37" s="176"/>
      <c r="PYX37" s="176"/>
      <c r="PYY37" s="176"/>
      <c r="PYZ37" s="176"/>
      <c r="PZA37" s="176"/>
      <c r="PZB37" s="176"/>
      <c r="PZC37" s="176"/>
      <c r="PZD37" s="176"/>
      <c r="PZE37" s="176"/>
      <c r="PZF37" s="176"/>
      <c r="PZG37" s="176"/>
      <c r="PZH37" s="176"/>
      <c r="PZI37" s="176"/>
      <c r="PZJ37" s="176"/>
      <c r="PZK37" s="176"/>
      <c r="PZL37" s="176"/>
      <c r="PZM37" s="176"/>
      <c r="PZN37" s="176"/>
      <c r="PZO37" s="176"/>
      <c r="PZP37" s="176"/>
      <c r="PZQ37" s="176"/>
      <c r="PZR37" s="176"/>
      <c r="PZS37" s="176"/>
      <c r="PZT37" s="176"/>
      <c r="PZU37" s="176"/>
      <c r="PZV37" s="176"/>
      <c r="PZW37" s="176"/>
      <c r="PZX37" s="176"/>
      <c r="PZY37" s="176"/>
      <c r="PZZ37" s="176"/>
      <c r="QAA37" s="176"/>
      <c r="QAB37" s="176"/>
      <c r="QAC37" s="176"/>
      <c r="QAD37" s="176"/>
      <c r="QAE37" s="176"/>
      <c r="QAF37" s="176"/>
      <c r="QAG37" s="176"/>
      <c r="QAH37" s="176"/>
      <c r="QAI37" s="176"/>
      <c r="QAJ37" s="176"/>
      <c r="QAK37" s="176"/>
      <c r="QAL37" s="176"/>
      <c r="QAM37" s="176"/>
      <c r="QAN37" s="176"/>
      <c r="QAO37" s="176"/>
      <c r="QAP37" s="176"/>
      <c r="QAQ37" s="176"/>
      <c r="QAR37" s="176"/>
      <c r="QAS37" s="176"/>
      <c r="QAT37" s="176"/>
      <c r="QAU37" s="176"/>
      <c r="QAV37" s="176"/>
      <c r="QAW37" s="176"/>
      <c r="QAX37" s="176"/>
      <c r="QAY37" s="176"/>
      <c r="QAZ37" s="176"/>
      <c r="QBA37" s="176"/>
      <c r="QBB37" s="176"/>
      <c r="QBC37" s="176"/>
      <c r="QBD37" s="176"/>
      <c r="QBE37" s="176"/>
      <c r="QBF37" s="176"/>
      <c r="QBG37" s="176"/>
      <c r="QBH37" s="176"/>
      <c r="QBI37" s="176"/>
      <c r="QBJ37" s="176"/>
      <c r="QBK37" s="176"/>
      <c r="QBL37" s="176"/>
      <c r="QBM37" s="176"/>
      <c r="QBN37" s="176"/>
      <c r="QBO37" s="176"/>
      <c r="QBP37" s="176"/>
      <c r="QBQ37" s="176"/>
      <c r="QBR37" s="176"/>
      <c r="QBS37" s="176"/>
      <c r="QBT37" s="176"/>
      <c r="QBU37" s="176"/>
      <c r="QBV37" s="176"/>
      <c r="QBW37" s="176"/>
      <c r="QBX37" s="176"/>
      <c r="QBY37" s="176"/>
      <c r="QBZ37" s="176"/>
      <c r="QCA37" s="176"/>
      <c r="QCB37" s="176"/>
      <c r="QCC37" s="176"/>
      <c r="QCD37" s="176"/>
      <c r="QCE37" s="176"/>
      <c r="QCF37" s="176"/>
      <c r="QCG37" s="176"/>
      <c r="QCH37" s="176"/>
      <c r="QCI37" s="176"/>
      <c r="QCJ37" s="176"/>
      <c r="QCK37" s="176"/>
      <c r="QCL37" s="176"/>
      <c r="QCM37" s="176"/>
      <c r="QCN37" s="176"/>
      <c r="QCO37" s="176"/>
      <c r="QCP37" s="176"/>
      <c r="QCQ37" s="176"/>
      <c r="QCR37" s="176"/>
      <c r="QCS37" s="176"/>
      <c r="QCT37" s="176"/>
      <c r="QCU37" s="176"/>
      <c r="QCV37" s="176"/>
      <c r="QCW37" s="176"/>
      <c r="QCX37" s="176"/>
      <c r="QCY37" s="176"/>
      <c r="QCZ37" s="176"/>
      <c r="QDA37" s="176"/>
      <c r="QDB37" s="176"/>
      <c r="QDC37" s="176"/>
      <c r="QDD37" s="176"/>
      <c r="QDE37" s="176"/>
      <c r="QDF37" s="176"/>
      <c r="QDG37" s="176"/>
      <c r="QDH37" s="176"/>
      <c r="QDI37" s="176"/>
      <c r="QDJ37" s="176"/>
      <c r="QDK37" s="176"/>
      <c r="QDL37" s="176"/>
      <c r="QDM37" s="176"/>
      <c r="QDN37" s="176"/>
      <c r="QDO37" s="176"/>
      <c r="QDP37" s="176"/>
      <c r="QDQ37" s="176"/>
      <c r="QDR37" s="176"/>
      <c r="QDS37" s="176"/>
      <c r="QDT37" s="176"/>
      <c r="QDU37" s="176"/>
      <c r="QDV37" s="176"/>
      <c r="QDW37" s="176"/>
      <c r="QDX37" s="176"/>
      <c r="QDY37" s="176"/>
      <c r="QDZ37" s="176"/>
      <c r="QEA37" s="176"/>
      <c r="QEB37" s="176"/>
      <c r="QEC37" s="176"/>
      <c r="QED37" s="176"/>
      <c r="QEE37" s="176"/>
      <c r="QEF37" s="176"/>
      <c r="QEG37" s="176"/>
      <c r="QEH37" s="176"/>
      <c r="QEI37" s="176"/>
      <c r="QEJ37" s="176"/>
      <c r="QEK37" s="176"/>
      <c r="QEL37" s="176"/>
      <c r="QEM37" s="176"/>
      <c r="QEN37" s="176"/>
      <c r="QEO37" s="176"/>
      <c r="QEP37" s="176"/>
      <c r="QEQ37" s="176"/>
      <c r="QER37" s="176"/>
      <c r="QES37" s="176"/>
      <c r="QET37" s="176"/>
      <c r="QEU37" s="176"/>
      <c r="QEV37" s="176"/>
      <c r="QEW37" s="176"/>
      <c r="QEX37" s="176"/>
      <c r="QEY37" s="176"/>
      <c r="QEZ37" s="176"/>
      <c r="QFA37" s="176"/>
      <c r="QFB37" s="176"/>
      <c r="QFC37" s="176"/>
      <c r="QFD37" s="176"/>
      <c r="QFE37" s="176"/>
      <c r="QFF37" s="176"/>
      <c r="QFG37" s="176"/>
      <c r="QFH37" s="176"/>
      <c r="QFI37" s="176"/>
      <c r="QFJ37" s="176"/>
      <c r="QFK37" s="176"/>
      <c r="QFL37" s="176"/>
      <c r="QFM37" s="176"/>
      <c r="QFN37" s="176"/>
      <c r="QFO37" s="176"/>
      <c r="QFP37" s="176"/>
      <c r="QFQ37" s="176"/>
      <c r="QFR37" s="176"/>
      <c r="QFS37" s="176"/>
      <c r="QFT37" s="176"/>
      <c r="QFU37" s="176"/>
      <c r="QFV37" s="176"/>
      <c r="QFW37" s="176"/>
      <c r="QFX37" s="176"/>
      <c r="QFY37" s="176"/>
      <c r="QFZ37" s="176"/>
      <c r="QGA37" s="176"/>
      <c r="QGB37" s="176"/>
      <c r="QGC37" s="176"/>
      <c r="QGD37" s="176"/>
      <c r="QGE37" s="176"/>
      <c r="QGF37" s="176"/>
      <c r="QGG37" s="176"/>
      <c r="QGH37" s="176"/>
      <c r="QGI37" s="176"/>
      <c r="QGJ37" s="176"/>
      <c r="QGK37" s="176"/>
      <c r="QGL37" s="176"/>
      <c r="QGM37" s="176"/>
      <c r="QGN37" s="176"/>
      <c r="QGO37" s="176"/>
      <c r="QGP37" s="176"/>
      <c r="QGQ37" s="176"/>
      <c r="QGR37" s="176"/>
      <c r="QGS37" s="176"/>
      <c r="QGT37" s="176"/>
      <c r="QGU37" s="176"/>
      <c r="QGV37" s="176"/>
      <c r="QGW37" s="176"/>
      <c r="QGX37" s="176"/>
      <c r="QGY37" s="176"/>
      <c r="QGZ37" s="176"/>
      <c r="QHA37" s="176"/>
      <c r="QHB37" s="176"/>
      <c r="QHC37" s="176"/>
      <c r="QHD37" s="176"/>
      <c r="QHE37" s="176"/>
      <c r="QHF37" s="176"/>
      <c r="QHG37" s="176"/>
      <c r="QHH37" s="176"/>
      <c r="QHI37" s="176"/>
      <c r="QHJ37" s="176"/>
      <c r="QHK37" s="176"/>
      <c r="QHL37" s="176"/>
      <c r="QHM37" s="176"/>
      <c r="QHN37" s="176"/>
      <c r="QHO37" s="176"/>
      <c r="QHP37" s="176"/>
      <c r="QHQ37" s="176"/>
      <c r="QHR37" s="176"/>
      <c r="QHS37" s="176"/>
      <c r="QHT37" s="176"/>
      <c r="QHU37" s="176"/>
      <c r="QHV37" s="176"/>
      <c r="QHW37" s="176"/>
      <c r="QHX37" s="176"/>
      <c r="QHY37" s="176"/>
      <c r="QHZ37" s="176"/>
      <c r="QIA37" s="176"/>
      <c r="QIB37" s="176"/>
      <c r="QIC37" s="176"/>
      <c r="QID37" s="176"/>
      <c r="QIE37" s="176"/>
      <c r="QIF37" s="176"/>
      <c r="QIG37" s="176"/>
      <c r="QIH37" s="176"/>
      <c r="QII37" s="176"/>
      <c r="QIJ37" s="176"/>
      <c r="QIK37" s="176"/>
      <c r="QIL37" s="176"/>
      <c r="QIM37" s="176"/>
      <c r="QIN37" s="176"/>
      <c r="QIO37" s="176"/>
      <c r="QIP37" s="176"/>
      <c r="QIQ37" s="176"/>
      <c r="QIR37" s="176"/>
      <c r="QIS37" s="176"/>
      <c r="QIT37" s="176"/>
      <c r="QIU37" s="176"/>
      <c r="QIV37" s="176"/>
      <c r="QIW37" s="176"/>
      <c r="QIX37" s="176"/>
      <c r="QIY37" s="176"/>
      <c r="QIZ37" s="176"/>
      <c r="QJA37" s="176"/>
      <c r="QJB37" s="176"/>
      <c r="QJC37" s="176"/>
      <c r="QJD37" s="176"/>
      <c r="QJE37" s="176"/>
      <c r="QJF37" s="176"/>
      <c r="QJG37" s="176"/>
      <c r="QJH37" s="176"/>
      <c r="QJI37" s="176"/>
      <c r="QJJ37" s="176"/>
      <c r="QJK37" s="176"/>
      <c r="QJL37" s="176"/>
      <c r="QJM37" s="176"/>
      <c r="QJN37" s="176"/>
      <c r="QJO37" s="176"/>
      <c r="QJP37" s="176"/>
      <c r="QJQ37" s="176"/>
      <c r="QJR37" s="176"/>
      <c r="QJS37" s="176"/>
      <c r="QJT37" s="176"/>
      <c r="QJU37" s="176"/>
      <c r="QJV37" s="176"/>
      <c r="QJW37" s="176"/>
      <c r="QJX37" s="176"/>
      <c r="QJY37" s="176"/>
      <c r="QJZ37" s="176"/>
      <c r="QKA37" s="176"/>
      <c r="QKB37" s="176"/>
      <c r="QKC37" s="176"/>
      <c r="QKD37" s="176"/>
      <c r="QKE37" s="176"/>
      <c r="QKF37" s="176"/>
      <c r="QKG37" s="176"/>
      <c r="QKH37" s="176"/>
      <c r="QKI37" s="176"/>
      <c r="QKJ37" s="176"/>
      <c r="QKK37" s="176"/>
      <c r="QKL37" s="176"/>
      <c r="QKM37" s="176"/>
      <c r="QKN37" s="176"/>
      <c r="QKO37" s="176"/>
      <c r="QKP37" s="176"/>
      <c r="QKQ37" s="176"/>
      <c r="QKR37" s="176"/>
      <c r="QKS37" s="176"/>
      <c r="QKT37" s="176"/>
      <c r="QKU37" s="176"/>
      <c r="QKV37" s="176"/>
      <c r="QKW37" s="176"/>
      <c r="QKX37" s="176"/>
      <c r="QKY37" s="176"/>
      <c r="QKZ37" s="176"/>
      <c r="QLA37" s="176"/>
      <c r="QLB37" s="176"/>
      <c r="QLC37" s="176"/>
      <c r="QLD37" s="176"/>
      <c r="QLE37" s="176"/>
      <c r="QLF37" s="176"/>
      <c r="QLG37" s="176"/>
      <c r="QLH37" s="176"/>
      <c r="QLI37" s="176"/>
      <c r="QLJ37" s="176"/>
      <c r="QLK37" s="176"/>
      <c r="QLL37" s="176"/>
      <c r="QLM37" s="176"/>
      <c r="QLN37" s="176"/>
      <c r="QLO37" s="176"/>
      <c r="QLP37" s="176"/>
      <c r="QLQ37" s="176"/>
      <c r="QLR37" s="176"/>
      <c r="QLS37" s="176"/>
      <c r="QLT37" s="176"/>
      <c r="QLU37" s="176"/>
      <c r="QLV37" s="176"/>
      <c r="QLW37" s="176"/>
      <c r="QLX37" s="176"/>
      <c r="QLY37" s="176"/>
      <c r="QLZ37" s="176"/>
      <c r="QMA37" s="176"/>
      <c r="QMB37" s="176"/>
      <c r="QMC37" s="176"/>
      <c r="QMD37" s="176"/>
      <c r="QME37" s="176"/>
      <c r="QMF37" s="176"/>
      <c r="QMG37" s="176"/>
      <c r="QMH37" s="176"/>
      <c r="QMI37" s="176"/>
      <c r="QMJ37" s="176"/>
      <c r="QMK37" s="176"/>
      <c r="QML37" s="176"/>
      <c r="QMM37" s="176"/>
      <c r="QMN37" s="176"/>
      <c r="QMO37" s="176"/>
      <c r="QMP37" s="176"/>
      <c r="QMQ37" s="176"/>
      <c r="QMR37" s="176"/>
      <c r="QMS37" s="176"/>
      <c r="QMT37" s="176"/>
      <c r="QMU37" s="176"/>
      <c r="QMV37" s="176"/>
      <c r="QMW37" s="176"/>
      <c r="QMX37" s="176"/>
      <c r="QMY37" s="176"/>
      <c r="QMZ37" s="176"/>
      <c r="QNA37" s="176"/>
      <c r="QNB37" s="176"/>
      <c r="QNC37" s="176"/>
      <c r="QND37" s="176"/>
      <c r="QNE37" s="176"/>
      <c r="QNF37" s="176"/>
      <c r="QNG37" s="176"/>
      <c r="QNH37" s="176"/>
      <c r="QNI37" s="176"/>
      <c r="QNJ37" s="176"/>
      <c r="QNK37" s="176"/>
      <c r="QNL37" s="176"/>
      <c r="QNM37" s="176"/>
      <c r="QNN37" s="176"/>
      <c r="QNO37" s="176"/>
      <c r="QNP37" s="176"/>
      <c r="QNQ37" s="176"/>
      <c r="QNR37" s="176"/>
      <c r="QNS37" s="176"/>
      <c r="QNT37" s="176"/>
      <c r="QNU37" s="176"/>
      <c r="QNV37" s="176"/>
      <c r="QNW37" s="176"/>
      <c r="QNX37" s="176"/>
      <c r="QNY37" s="176"/>
      <c r="QNZ37" s="176"/>
      <c r="QOA37" s="176"/>
      <c r="QOB37" s="176"/>
      <c r="QOC37" s="176"/>
      <c r="QOD37" s="176"/>
      <c r="QOE37" s="176"/>
      <c r="QOF37" s="176"/>
      <c r="QOG37" s="176"/>
      <c r="QOH37" s="176"/>
      <c r="QOI37" s="176"/>
      <c r="QOJ37" s="176"/>
      <c r="QOK37" s="176"/>
      <c r="QOL37" s="176"/>
      <c r="QOM37" s="176"/>
      <c r="QON37" s="176"/>
      <c r="QOO37" s="176"/>
      <c r="QOP37" s="176"/>
      <c r="QOQ37" s="176"/>
      <c r="QOR37" s="176"/>
      <c r="QOS37" s="176"/>
      <c r="QOT37" s="176"/>
      <c r="QOU37" s="176"/>
      <c r="QOV37" s="176"/>
      <c r="QOW37" s="176"/>
      <c r="QOX37" s="176"/>
      <c r="QOY37" s="176"/>
      <c r="QOZ37" s="176"/>
      <c r="QPA37" s="176"/>
      <c r="QPB37" s="176"/>
      <c r="QPC37" s="176"/>
      <c r="QPD37" s="176"/>
      <c r="QPE37" s="176"/>
      <c r="QPF37" s="176"/>
      <c r="QPG37" s="176"/>
      <c r="QPH37" s="176"/>
      <c r="QPI37" s="176"/>
      <c r="QPJ37" s="176"/>
      <c r="QPK37" s="176"/>
      <c r="QPL37" s="176"/>
      <c r="QPM37" s="176"/>
      <c r="QPN37" s="176"/>
      <c r="QPO37" s="176"/>
      <c r="QPP37" s="176"/>
      <c r="QPQ37" s="176"/>
      <c r="QPR37" s="176"/>
      <c r="QPS37" s="176"/>
      <c r="QPT37" s="176"/>
      <c r="QPU37" s="176"/>
      <c r="QPV37" s="176"/>
      <c r="QPW37" s="176"/>
      <c r="QPX37" s="176"/>
      <c r="QPY37" s="176"/>
      <c r="QPZ37" s="176"/>
      <c r="QQA37" s="176"/>
      <c r="QQB37" s="176"/>
      <c r="QQC37" s="176"/>
      <c r="QQD37" s="176"/>
      <c r="QQE37" s="176"/>
      <c r="QQF37" s="176"/>
      <c r="QQG37" s="176"/>
      <c r="QQH37" s="176"/>
      <c r="QQI37" s="176"/>
      <c r="QQJ37" s="176"/>
      <c r="QQK37" s="176"/>
      <c r="QQL37" s="176"/>
      <c r="QQM37" s="176"/>
      <c r="QQN37" s="176"/>
      <c r="QQO37" s="176"/>
      <c r="QQP37" s="176"/>
      <c r="QQQ37" s="176"/>
      <c r="QQR37" s="176"/>
      <c r="QQS37" s="176"/>
      <c r="QQT37" s="176"/>
      <c r="QQU37" s="176"/>
      <c r="QQV37" s="176"/>
      <c r="QQW37" s="176"/>
      <c r="QQX37" s="176"/>
      <c r="QQY37" s="176"/>
      <c r="QQZ37" s="176"/>
      <c r="QRA37" s="176"/>
      <c r="QRB37" s="176"/>
      <c r="QRC37" s="176"/>
      <c r="QRD37" s="176"/>
      <c r="QRE37" s="176"/>
      <c r="QRF37" s="176"/>
      <c r="QRG37" s="176"/>
      <c r="QRH37" s="176"/>
      <c r="QRI37" s="176"/>
      <c r="QRJ37" s="176"/>
      <c r="QRK37" s="176"/>
      <c r="QRL37" s="176"/>
      <c r="QRM37" s="176"/>
      <c r="QRN37" s="176"/>
      <c r="QRO37" s="176"/>
      <c r="QRP37" s="176"/>
      <c r="QRQ37" s="176"/>
      <c r="QRR37" s="176"/>
      <c r="QRS37" s="176"/>
      <c r="QRT37" s="176"/>
      <c r="QRU37" s="176"/>
      <c r="QRV37" s="176"/>
      <c r="QRW37" s="176"/>
      <c r="QRX37" s="176"/>
      <c r="QRY37" s="176"/>
      <c r="QRZ37" s="176"/>
      <c r="QSA37" s="176"/>
      <c r="QSB37" s="176"/>
      <c r="QSC37" s="176"/>
      <c r="QSD37" s="176"/>
      <c r="QSE37" s="176"/>
      <c r="QSF37" s="176"/>
      <c r="QSG37" s="176"/>
      <c r="QSH37" s="176"/>
      <c r="QSI37" s="176"/>
      <c r="QSJ37" s="176"/>
      <c r="QSK37" s="176"/>
      <c r="QSL37" s="176"/>
      <c r="QSM37" s="176"/>
      <c r="QSN37" s="176"/>
      <c r="QSO37" s="176"/>
      <c r="QSP37" s="176"/>
      <c r="QSQ37" s="176"/>
      <c r="QSR37" s="176"/>
      <c r="QSS37" s="176"/>
      <c r="QST37" s="176"/>
      <c r="QSU37" s="176"/>
      <c r="QSV37" s="176"/>
      <c r="QSW37" s="176"/>
      <c r="QSX37" s="176"/>
      <c r="QSY37" s="176"/>
      <c r="QSZ37" s="176"/>
      <c r="QTA37" s="176"/>
      <c r="QTB37" s="176"/>
      <c r="QTC37" s="176"/>
      <c r="QTD37" s="176"/>
      <c r="QTE37" s="176"/>
      <c r="QTF37" s="176"/>
      <c r="QTG37" s="176"/>
      <c r="QTH37" s="176"/>
      <c r="QTI37" s="176"/>
      <c r="QTJ37" s="176"/>
      <c r="QTK37" s="176"/>
      <c r="QTL37" s="176"/>
      <c r="QTM37" s="176"/>
      <c r="QTN37" s="176"/>
      <c r="QTO37" s="176"/>
      <c r="QTP37" s="176"/>
      <c r="QTQ37" s="176"/>
      <c r="QTR37" s="176"/>
      <c r="QTS37" s="176"/>
      <c r="QTT37" s="176"/>
      <c r="QTU37" s="176"/>
      <c r="QTV37" s="176"/>
      <c r="QTW37" s="176"/>
      <c r="QTX37" s="176"/>
      <c r="QTY37" s="176"/>
      <c r="QTZ37" s="176"/>
      <c r="QUA37" s="176"/>
      <c r="QUB37" s="176"/>
      <c r="QUC37" s="176"/>
      <c r="QUD37" s="176"/>
      <c r="QUE37" s="176"/>
      <c r="QUF37" s="176"/>
      <c r="QUG37" s="176"/>
      <c r="QUH37" s="176"/>
      <c r="QUI37" s="176"/>
      <c r="QUJ37" s="176"/>
      <c r="QUK37" s="176"/>
      <c r="QUL37" s="176"/>
      <c r="QUM37" s="176"/>
      <c r="QUN37" s="176"/>
      <c r="QUO37" s="176"/>
      <c r="QUP37" s="176"/>
      <c r="QUQ37" s="176"/>
      <c r="QUR37" s="176"/>
      <c r="QUS37" s="176"/>
      <c r="QUT37" s="176"/>
      <c r="QUU37" s="176"/>
      <c r="QUV37" s="176"/>
      <c r="QUW37" s="176"/>
      <c r="QUX37" s="176"/>
      <c r="QUY37" s="176"/>
      <c r="QUZ37" s="176"/>
      <c r="QVA37" s="176"/>
      <c r="QVB37" s="176"/>
      <c r="QVC37" s="176"/>
      <c r="QVD37" s="176"/>
      <c r="QVE37" s="176"/>
      <c r="QVF37" s="176"/>
      <c r="QVG37" s="176"/>
      <c r="QVH37" s="176"/>
      <c r="QVI37" s="176"/>
      <c r="QVJ37" s="176"/>
      <c r="QVK37" s="176"/>
      <c r="QVL37" s="176"/>
      <c r="QVM37" s="176"/>
      <c r="QVN37" s="176"/>
      <c r="QVO37" s="176"/>
      <c r="QVP37" s="176"/>
      <c r="QVQ37" s="176"/>
      <c r="QVR37" s="176"/>
      <c r="QVS37" s="176"/>
      <c r="QVT37" s="176"/>
      <c r="QVU37" s="176"/>
      <c r="QVV37" s="176"/>
      <c r="QVW37" s="176"/>
      <c r="QVX37" s="176"/>
      <c r="QVY37" s="176"/>
      <c r="QVZ37" s="176"/>
      <c r="QWA37" s="176"/>
      <c r="QWB37" s="176"/>
      <c r="QWC37" s="176"/>
      <c r="QWD37" s="176"/>
      <c r="QWE37" s="176"/>
      <c r="QWF37" s="176"/>
      <c r="QWG37" s="176"/>
      <c r="QWH37" s="176"/>
      <c r="QWI37" s="176"/>
      <c r="QWJ37" s="176"/>
      <c r="QWK37" s="176"/>
      <c r="QWL37" s="176"/>
      <c r="QWM37" s="176"/>
      <c r="QWN37" s="176"/>
      <c r="QWO37" s="176"/>
      <c r="QWP37" s="176"/>
      <c r="QWQ37" s="176"/>
      <c r="QWR37" s="176"/>
      <c r="QWS37" s="176"/>
      <c r="QWT37" s="176"/>
      <c r="QWU37" s="176"/>
      <c r="QWV37" s="176"/>
      <c r="QWW37" s="176"/>
      <c r="QWX37" s="176"/>
      <c r="QWY37" s="176"/>
      <c r="QWZ37" s="176"/>
      <c r="QXA37" s="176"/>
      <c r="QXB37" s="176"/>
      <c r="QXC37" s="176"/>
      <c r="QXD37" s="176"/>
      <c r="QXE37" s="176"/>
      <c r="QXF37" s="176"/>
      <c r="QXG37" s="176"/>
      <c r="QXH37" s="176"/>
      <c r="QXI37" s="176"/>
      <c r="QXJ37" s="176"/>
      <c r="QXK37" s="176"/>
      <c r="QXL37" s="176"/>
      <c r="QXM37" s="176"/>
      <c r="QXN37" s="176"/>
      <c r="QXO37" s="176"/>
      <c r="QXP37" s="176"/>
      <c r="QXQ37" s="176"/>
      <c r="QXR37" s="176"/>
      <c r="QXS37" s="176"/>
      <c r="QXT37" s="176"/>
      <c r="QXU37" s="176"/>
      <c r="QXV37" s="176"/>
      <c r="QXW37" s="176"/>
      <c r="QXX37" s="176"/>
      <c r="QXY37" s="176"/>
      <c r="QXZ37" s="176"/>
      <c r="QYA37" s="176"/>
      <c r="QYB37" s="176"/>
      <c r="QYC37" s="176"/>
      <c r="QYD37" s="176"/>
      <c r="QYE37" s="176"/>
      <c r="QYF37" s="176"/>
      <c r="QYG37" s="176"/>
      <c r="QYH37" s="176"/>
      <c r="QYI37" s="176"/>
      <c r="QYJ37" s="176"/>
      <c r="QYK37" s="176"/>
      <c r="QYL37" s="176"/>
      <c r="QYM37" s="176"/>
      <c r="QYN37" s="176"/>
      <c r="QYO37" s="176"/>
      <c r="QYP37" s="176"/>
      <c r="QYQ37" s="176"/>
      <c r="QYR37" s="176"/>
      <c r="QYS37" s="176"/>
      <c r="QYT37" s="176"/>
      <c r="QYU37" s="176"/>
      <c r="QYV37" s="176"/>
      <c r="QYW37" s="176"/>
      <c r="QYX37" s="176"/>
      <c r="QYY37" s="176"/>
      <c r="QYZ37" s="176"/>
      <c r="QZA37" s="176"/>
      <c r="QZB37" s="176"/>
      <c r="QZC37" s="176"/>
      <c r="QZD37" s="176"/>
      <c r="QZE37" s="176"/>
      <c r="QZF37" s="176"/>
      <c r="QZG37" s="176"/>
      <c r="QZH37" s="176"/>
      <c r="QZI37" s="176"/>
      <c r="QZJ37" s="176"/>
      <c r="QZK37" s="176"/>
      <c r="QZL37" s="176"/>
      <c r="QZM37" s="176"/>
      <c r="QZN37" s="176"/>
      <c r="QZO37" s="176"/>
      <c r="QZP37" s="176"/>
      <c r="QZQ37" s="176"/>
      <c r="QZR37" s="176"/>
      <c r="QZS37" s="176"/>
      <c r="QZT37" s="176"/>
      <c r="QZU37" s="176"/>
      <c r="QZV37" s="176"/>
      <c r="QZW37" s="176"/>
      <c r="QZX37" s="176"/>
      <c r="QZY37" s="176"/>
      <c r="QZZ37" s="176"/>
      <c r="RAA37" s="176"/>
      <c r="RAB37" s="176"/>
      <c r="RAC37" s="176"/>
      <c r="RAD37" s="176"/>
      <c r="RAE37" s="176"/>
      <c r="RAF37" s="176"/>
      <c r="RAG37" s="176"/>
      <c r="RAH37" s="176"/>
      <c r="RAI37" s="176"/>
      <c r="RAJ37" s="176"/>
      <c r="RAK37" s="176"/>
      <c r="RAL37" s="176"/>
      <c r="RAM37" s="176"/>
      <c r="RAN37" s="176"/>
      <c r="RAO37" s="176"/>
      <c r="RAP37" s="176"/>
      <c r="RAQ37" s="176"/>
      <c r="RAR37" s="176"/>
      <c r="RAS37" s="176"/>
      <c r="RAT37" s="176"/>
      <c r="RAU37" s="176"/>
      <c r="RAV37" s="176"/>
      <c r="RAW37" s="176"/>
      <c r="RAX37" s="176"/>
      <c r="RAY37" s="176"/>
      <c r="RAZ37" s="176"/>
      <c r="RBA37" s="176"/>
      <c r="RBB37" s="176"/>
      <c r="RBC37" s="176"/>
      <c r="RBD37" s="176"/>
      <c r="RBE37" s="176"/>
      <c r="RBF37" s="176"/>
      <c r="RBG37" s="176"/>
      <c r="RBH37" s="176"/>
      <c r="RBI37" s="176"/>
      <c r="RBJ37" s="176"/>
      <c r="RBK37" s="176"/>
      <c r="RBL37" s="176"/>
      <c r="RBM37" s="176"/>
      <c r="RBN37" s="176"/>
      <c r="RBO37" s="176"/>
      <c r="RBP37" s="176"/>
      <c r="RBQ37" s="176"/>
      <c r="RBR37" s="176"/>
      <c r="RBS37" s="176"/>
      <c r="RBT37" s="176"/>
      <c r="RBU37" s="176"/>
      <c r="RBV37" s="176"/>
      <c r="RBW37" s="176"/>
      <c r="RBX37" s="176"/>
      <c r="RBY37" s="176"/>
      <c r="RBZ37" s="176"/>
      <c r="RCA37" s="176"/>
      <c r="RCB37" s="176"/>
      <c r="RCC37" s="176"/>
      <c r="RCD37" s="176"/>
      <c r="RCE37" s="176"/>
      <c r="RCF37" s="176"/>
      <c r="RCG37" s="176"/>
      <c r="RCH37" s="176"/>
      <c r="RCI37" s="176"/>
      <c r="RCJ37" s="176"/>
      <c r="RCK37" s="176"/>
      <c r="RCL37" s="176"/>
      <c r="RCM37" s="176"/>
      <c r="RCN37" s="176"/>
      <c r="RCO37" s="176"/>
      <c r="RCP37" s="176"/>
      <c r="RCQ37" s="176"/>
      <c r="RCR37" s="176"/>
      <c r="RCS37" s="176"/>
      <c r="RCT37" s="176"/>
      <c r="RCU37" s="176"/>
      <c r="RCV37" s="176"/>
      <c r="RCW37" s="176"/>
      <c r="RCX37" s="176"/>
      <c r="RCY37" s="176"/>
      <c r="RCZ37" s="176"/>
      <c r="RDA37" s="176"/>
      <c r="RDB37" s="176"/>
      <c r="RDC37" s="176"/>
      <c r="RDD37" s="176"/>
      <c r="RDE37" s="176"/>
      <c r="RDF37" s="176"/>
      <c r="RDG37" s="176"/>
      <c r="RDH37" s="176"/>
      <c r="RDI37" s="176"/>
      <c r="RDJ37" s="176"/>
      <c r="RDK37" s="176"/>
      <c r="RDL37" s="176"/>
      <c r="RDM37" s="176"/>
      <c r="RDN37" s="176"/>
      <c r="RDO37" s="176"/>
      <c r="RDP37" s="176"/>
      <c r="RDQ37" s="176"/>
      <c r="RDR37" s="176"/>
      <c r="RDS37" s="176"/>
      <c r="RDT37" s="176"/>
      <c r="RDU37" s="176"/>
      <c r="RDV37" s="176"/>
      <c r="RDW37" s="176"/>
      <c r="RDX37" s="176"/>
      <c r="RDY37" s="176"/>
      <c r="RDZ37" s="176"/>
      <c r="REA37" s="176"/>
      <c r="REB37" s="176"/>
      <c r="REC37" s="176"/>
      <c r="RED37" s="176"/>
      <c r="REE37" s="176"/>
      <c r="REF37" s="176"/>
      <c r="REG37" s="176"/>
      <c r="REH37" s="176"/>
      <c r="REI37" s="176"/>
      <c r="REJ37" s="176"/>
      <c r="REK37" s="176"/>
      <c r="REL37" s="176"/>
      <c r="REM37" s="176"/>
      <c r="REN37" s="176"/>
      <c r="REO37" s="176"/>
      <c r="REP37" s="176"/>
      <c r="REQ37" s="176"/>
      <c r="RER37" s="176"/>
      <c r="RES37" s="176"/>
      <c r="RET37" s="176"/>
      <c r="REU37" s="176"/>
      <c r="REV37" s="176"/>
      <c r="REW37" s="176"/>
      <c r="REX37" s="176"/>
      <c r="REY37" s="176"/>
      <c r="REZ37" s="176"/>
      <c r="RFA37" s="176"/>
      <c r="RFB37" s="176"/>
      <c r="RFC37" s="176"/>
      <c r="RFD37" s="176"/>
      <c r="RFE37" s="176"/>
      <c r="RFF37" s="176"/>
      <c r="RFG37" s="176"/>
      <c r="RFH37" s="176"/>
      <c r="RFI37" s="176"/>
      <c r="RFJ37" s="176"/>
      <c r="RFK37" s="176"/>
      <c r="RFL37" s="176"/>
      <c r="RFM37" s="176"/>
      <c r="RFN37" s="176"/>
      <c r="RFO37" s="176"/>
      <c r="RFP37" s="176"/>
      <c r="RFQ37" s="176"/>
      <c r="RFR37" s="176"/>
      <c r="RFS37" s="176"/>
      <c r="RFT37" s="176"/>
      <c r="RFU37" s="176"/>
      <c r="RFV37" s="176"/>
      <c r="RFW37" s="176"/>
      <c r="RFX37" s="176"/>
      <c r="RFY37" s="176"/>
      <c r="RFZ37" s="176"/>
      <c r="RGA37" s="176"/>
      <c r="RGB37" s="176"/>
      <c r="RGC37" s="176"/>
      <c r="RGD37" s="176"/>
      <c r="RGE37" s="176"/>
      <c r="RGF37" s="176"/>
      <c r="RGG37" s="176"/>
      <c r="RGH37" s="176"/>
      <c r="RGI37" s="176"/>
      <c r="RGJ37" s="176"/>
      <c r="RGK37" s="176"/>
      <c r="RGL37" s="176"/>
      <c r="RGM37" s="176"/>
      <c r="RGN37" s="176"/>
      <c r="RGO37" s="176"/>
      <c r="RGP37" s="176"/>
      <c r="RGQ37" s="176"/>
      <c r="RGR37" s="176"/>
      <c r="RGS37" s="176"/>
      <c r="RGT37" s="176"/>
      <c r="RGU37" s="176"/>
      <c r="RGV37" s="176"/>
      <c r="RGW37" s="176"/>
      <c r="RGX37" s="176"/>
      <c r="RGY37" s="176"/>
      <c r="RGZ37" s="176"/>
      <c r="RHA37" s="176"/>
      <c r="RHB37" s="176"/>
      <c r="RHC37" s="176"/>
      <c r="RHD37" s="176"/>
      <c r="RHE37" s="176"/>
      <c r="RHF37" s="176"/>
      <c r="RHG37" s="176"/>
      <c r="RHH37" s="176"/>
      <c r="RHI37" s="176"/>
      <c r="RHJ37" s="176"/>
      <c r="RHK37" s="176"/>
      <c r="RHL37" s="176"/>
      <c r="RHM37" s="176"/>
      <c r="RHN37" s="176"/>
      <c r="RHO37" s="176"/>
      <c r="RHP37" s="176"/>
      <c r="RHQ37" s="176"/>
      <c r="RHR37" s="176"/>
      <c r="RHS37" s="176"/>
      <c r="RHT37" s="176"/>
      <c r="RHU37" s="176"/>
      <c r="RHV37" s="176"/>
      <c r="RHW37" s="176"/>
      <c r="RHX37" s="176"/>
      <c r="RHY37" s="176"/>
      <c r="RHZ37" s="176"/>
      <c r="RIA37" s="176"/>
      <c r="RIB37" s="176"/>
      <c r="RIC37" s="176"/>
      <c r="RID37" s="176"/>
      <c r="RIE37" s="176"/>
      <c r="RIF37" s="176"/>
      <c r="RIG37" s="176"/>
      <c r="RIH37" s="176"/>
      <c r="RII37" s="176"/>
      <c r="RIJ37" s="176"/>
      <c r="RIK37" s="176"/>
      <c r="RIL37" s="176"/>
      <c r="RIM37" s="176"/>
      <c r="RIN37" s="176"/>
      <c r="RIO37" s="176"/>
      <c r="RIP37" s="176"/>
      <c r="RIQ37" s="176"/>
      <c r="RIR37" s="176"/>
      <c r="RIS37" s="176"/>
      <c r="RIT37" s="176"/>
      <c r="RIU37" s="176"/>
      <c r="RIV37" s="176"/>
      <c r="RIW37" s="176"/>
      <c r="RIX37" s="176"/>
      <c r="RIY37" s="176"/>
      <c r="RIZ37" s="176"/>
      <c r="RJA37" s="176"/>
      <c r="RJB37" s="176"/>
      <c r="RJC37" s="176"/>
      <c r="RJD37" s="176"/>
      <c r="RJE37" s="176"/>
      <c r="RJF37" s="176"/>
      <c r="RJG37" s="176"/>
      <c r="RJH37" s="176"/>
      <c r="RJI37" s="176"/>
      <c r="RJJ37" s="176"/>
      <c r="RJK37" s="176"/>
      <c r="RJL37" s="176"/>
      <c r="RJM37" s="176"/>
      <c r="RJN37" s="176"/>
      <c r="RJO37" s="176"/>
      <c r="RJP37" s="176"/>
      <c r="RJQ37" s="176"/>
      <c r="RJR37" s="176"/>
      <c r="RJS37" s="176"/>
      <c r="RJT37" s="176"/>
      <c r="RJU37" s="176"/>
      <c r="RJV37" s="176"/>
      <c r="RJW37" s="176"/>
      <c r="RJX37" s="176"/>
      <c r="RJY37" s="176"/>
      <c r="RJZ37" s="176"/>
      <c r="RKA37" s="176"/>
      <c r="RKB37" s="176"/>
      <c r="RKC37" s="176"/>
      <c r="RKD37" s="176"/>
      <c r="RKE37" s="176"/>
      <c r="RKF37" s="176"/>
      <c r="RKG37" s="176"/>
      <c r="RKH37" s="176"/>
      <c r="RKI37" s="176"/>
      <c r="RKJ37" s="176"/>
      <c r="RKK37" s="176"/>
      <c r="RKL37" s="176"/>
      <c r="RKM37" s="176"/>
      <c r="RKN37" s="176"/>
      <c r="RKO37" s="176"/>
      <c r="RKP37" s="176"/>
      <c r="RKQ37" s="176"/>
      <c r="RKR37" s="176"/>
      <c r="RKS37" s="176"/>
      <c r="RKT37" s="176"/>
      <c r="RKU37" s="176"/>
      <c r="RKV37" s="176"/>
      <c r="RKW37" s="176"/>
      <c r="RKX37" s="176"/>
      <c r="RKY37" s="176"/>
      <c r="RKZ37" s="176"/>
      <c r="RLA37" s="176"/>
      <c r="RLB37" s="176"/>
      <c r="RLC37" s="176"/>
      <c r="RLD37" s="176"/>
      <c r="RLE37" s="176"/>
      <c r="RLF37" s="176"/>
      <c r="RLG37" s="176"/>
      <c r="RLH37" s="176"/>
      <c r="RLI37" s="176"/>
      <c r="RLJ37" s="176"/>
      <c r="RLK37" s="176"/>
      <c r="RLL37" s="176"/>
      <c r="RLM37" s="176"/>
      <c r="RLN37" s="176"/>
      <c r="RLO37" s="176"/>
      <c r="RLP37" s="176"/>
      <c r="RLQ37" s="176"/>
      <c r="RLR37" s="176"/>
      <c r="RLS37" s="176"/>
      <c r="RLT37" s="176"/>
      <c r="RLU37" s="176"/>
      <c r="RLV37" s="176"/>
      <c r="RLW37" s="176"/>
      <c r="RLX37" s="176"/>
      <c r="RLY37" s="176"/>
      <c r="RLZ37" s="176"/>
      <c r="RMA37" s="176"/>
      <c r="RMB37" s="176"/>
      <c r="RMC37" s="176"/>
      <c r="RMD37" s="176"/>
      <c r="RME37" s="176"/>
      <c r="RMF37" s="176"/>
      <c r="RMG37" s="176"/>
      <c r="RMH37" s="176"/>
      <c r="RMI37" s="176"/>
      <c r="RMJ37" s="176"/>
      <c r="RMK37" s="176"/>
      <c r="RML37" s="176"/>
      <c r="RMM37" s="176"/>
      <c r="RMN37" s="176"/>
      <c r="RMO37" s="176"/>
      <c r="RMP37" s="176"/>
      <c r="RMQ37" s="176"/>
      <c r="RMR37" s="176"/>
      <c r="RMS37" s="176"/>
      <c r="RMT37" s="176"/>
      <c r="RMU37" s="176"/>
      <c r="RMV37" s="176"/>
      <c r="RMW37" s="176"/>
      <c r="RMX37" s="176"/>
      <c r="RMY37" s="176"/>
      <c r="RMZ37" s="176"/>
      <c r="RNA37" s="176"/>
      <c r="RNB37" s="176"/>
      <c r="RNC37" s="176"/>
      <c r="RND37" s="176"/>
      <c r="RNE37" s="176"/>
      <c r="RNF37" s="176"/>
      <c r="RNG37" s="176"/>
      <c r="RNH37" s="176"/>
      <c r="RNI37" s="176"/>
      <c r="RNJ37" s="176"/>
      <c r="RNK37" s="176"/>
      <c r="RNL37" s="176"/>
      <c r="RNM37" s="176"/>
      <c r="RNN37" s="176"/>
      <c r="RNO37" s="176"/>
      <c r="RNP37" s="176"/>
      <c r="RNQ37" s="176"/>
      <c r="RNR37" s="176"/>
      <c r="RNS37" s="176"/>
      <c r="RNT37" s="176"/>
      <c r="RNU37" s="176"/>
      <c r="RNV37" s="176"/>
      <c r="RNW37" s="176"/>
      <c r="RNX37" s="176"/>
      <c r="RNY37" s="176"/>
      <c r="RNZ37" s="176"/>
      <c r="ROA37" s="176"/>
      <c r="ROB37" s="176"/>
      <c r="ROC37" s="176"/>
      <c r="ROD37" s="176"/>
      <c r="ROE37" s="176"/>
      <c r="ROF37" s="176"/>
      <c r="ROG37" s="176"/>
      <c r="ROH37" s="176"/>
      <c r="ROI37" s="176"/>
      <c r="ROJ37" s="176"/>
      <c r="ROK37" s="176"/>
      <c r="ROL37" s="176"/>
      <c r="ROM37" s="176"/>
      <c r="RON37" s="176"/>
      <c r="ROO37" s="176"/>
      <c r="ROP37" s="176"/>
      <c r="ROQ37" s="176"/>
      <c r="ROR37" s="176"/>
      <c r="ROS37" s="176"/>
      <c r="ROT37" s="176"/>
      <c r="ROU37" s="176"/>
      <c r="ROV37" s="176"/>
      <c r="ROW37" s="176"/>
      <c r="ROX37" s="176"/>
      <c r="ROY37" s="176"/>
      <c r="ROZ37" s="176"/>
      <c r="RPA37" s="176"/>
      <c r="RPB37" s="176"/>
      <c r="RPC37" s="176"/>
      <c r="RPD37" s="176"/>
      <c r="RPE37" s="176"/>
      <c r="RPF37" s="176"/>
      <c r="RPG37" s="176"/>
      <c r="RPH37" s="176"/>
      <c r="RPI37" s="176"/>
      <c r="RPJ37" s="176"/>
      <c r="RPK37" s="176"/>
      <c r="RPL37" s="176"/>
      <c r="RPM37" s="176"/>
      <c r="RPN37" s="176"/>
      <c r="RPO37" s="176"/>
      <c r="RPP37" s="176"/>
      <c r="RPQ37" s="176"/>
      <c r="RPR37" s="176"/>
      <c r="RPS37" s="176"/>
      <c r="RPT37" s="176"/>
      <c r="RPU37" s="176"/>
      <c r="RPV37" s="176"/>
      <c r="RPW37" s="176"/>
      <c r="RPX37" s="176"/>
      <c r="RPY37" s="176"/>
      <c r="RPZ37" s="176"/>
      <c r="RQA37" s="176"/>
      <c r="RQB37" s="176"/>
      <c r="RQC37" s="176"/>
      <c r="RQD37" s="176"/>
      <c r="RQE37" s="176"/>
      <c r="RQF37" s="176"/>
      <c r="RQG37" s="176"/>
      <c r="RQH37" s="176"/>
      <c r="RQI37" s="176"/>
      <c r="RQJ37" s="176"/>
      <c r="RQK37" s="176"/>
      <c r="RQL37" s="176"/>
      <c r="RQM37" s="176"/>
      <c r="RQN37" s="176"/>
      <c r="RQO37" s="176"/>
      <c r="RQP37" s="176"/>
      <c r="RQQ37" s="176"/>
      <c r="RQR37" s="176"/>
      <c r="RQS37" s="176"/>
      <c r="RQT37" s="176"/>
      <c r="RQU37" s="176"/>
      <c r="RQV37" s="176"/>
      <c r="RQW37" s="176"/>
      <c r="RQX37" s="176"/>
      <c r="RQY37" s="176"/>
      <c r="RQZ37" s="176"/>
      <c r="RRA37" s="176"/>
      <c r="RRB37" s="176"/>
      <c r="RRC37" s="176"/>
      <c r="RRD37" s="176"/>
      <c r="RRE37" s="176"/>
      <c r="RRF37" s="176"/>
      <c r="RRG37" s="176"/>
      <c r="RRH37" s="176"/>
      <c r="RRI37" s="176"/>
      <c r="RRJ37" s="176"/>
      <c r="RRK37" s="176"/>
      <c r="RRL37" s="176"/>
      <c r="RRM37" s="176"/>
      <c r="RRN37" s="176"/>
      <c r="RRO37" s="176"/>
      <c r="RRP37" s="176"/>
      <c r="RRQ37" s="176"/>
      <c r="RRR37" s="176"/>
      <c r="RRS37" s="176"/>
      <c r="RRT37" s="176"/>
      <c r="RRU37" s="176"/>
      <c r="RRV37" s="176"/>
      <c r="RRW37" s="176"/>
      <c r="RRX37" s="176"/>
      <c r="RRY37" s="176"/>
      <c r="RRZ37" s="176"/>
      <c r="RSA37" s="176"/>
      <c r="RSB37" s="176"/>
      <c r="RSC37" s="176"/>
      <c r="RSD37" s="176"/>
      <c r="RSE37" s="176"/>
      <c r="RSF37" s="176"/>
      <c r="RSG37" s="176"/>
      <c r="RSH37" s="176"/>
      <c r="RSI37" s="176"/>
      <c r="RSJ37" s="176"/>
      <c r="RSK37" s="176"/>
      <c r="RSL37" s="176"/>
      <c r="RSM37" s="176"/>
      <c r="RSN37" s="176"/>
      <c r="RSO37" s="176"/>
      <c r="RSP37" s="176"/>
      <c r="RSQ37" s="176"/>
      <c r="RSR37" s="176"/>
      <c r="RSS37" s="176"/>
      <c r="RST37" s="176"/>
      <c r="RSU37" s="176"/>
      <c r="RSV37" s="176"/>
      <c r="RSW37" s="176"/>
      <c r="RSX37" s="176"/>
      <c r="RSY37" s="176"/>
      <c r="RSZ37" s="176"/>
      <c r="RTA37" s="176"/>
      <c r="RTB37" s="176"/>
      <c r="RTC37" s="176"/>
      <c r="RTD37" s="176"/>
      <c r="RTE37" s="176"/>
      <c r="RTF37" s="176"/>
      <c r="RTG37" s="176"/>
      <c r="RTH37" s="176"/>
      <c r="RTI37" s="176"/>
      <c r="RTJ37" s="176"/>
      <c r="RTK37" s="176"/>
      <c r="RTL37" s="176"/>
      <c r="RTM37" s="176"/>
      <c r="RTN37" s="176"/>
      <c r="RTO37" s="176"/>
      <c r="RTP37" s="176"/>
      <c r="RTQ37" s="176"/>
      <c r="RTR37" s="176"/>
      <c r="RTS37" s="176"/>
      <c r="RTT37" s="176"/>
      <c r="RTU37" s="176"/>
      <c r="RTV37" s="176"/>
      <c r="RTW37" s="176"/>
      <c r="RTX37" s="176"/>
      <c r="RTY37" s="176"/>
      <c r="RTZ37" s="176"/>
      <c r="RUA37" s="176"/>
      <c r="RUB37" s="176"/>
      <c r="RUC37" s="176"/>
      <c r="RUD37" s="176"/>
      <c r="RUE37" s="176"/>
      <c r="RUF37" s="176"/>
      <c r="RUG37" s="176"/>
      <c r="RUH37" s="176"/>
      <c r="RUI37" s="176"/>
      <c r="RUJ37" s="176"/>
      <c r="RUK37" s="176"/>
      <c r="RUL37" s="176"/>
      <c r="RUM37" s="176"/>
      <c r="RUN37" s="176"/>
      <c r="RUO37" s="176"/>
      <c r="RUP37" s="176"/>
      <c r="RUQ37" s="176"/>
      <c r="RUR37" s="176"/>
      <c r="RUS37" s="176"/>
      <c r="RUT37" s="176"/>
      <c r="RUU37" s="176"/>
      <c r="RUV37" s="176"/>
      <c r="RUW37" s="176"/>
      <c r="RUX37" s="176"/>
      <c r="RUY37" s="176"/>
      <c r="RUZ37" s="176"/>
      <c r="RVA37" s="176"/>
      <c r="RVB37" s="176"/>
      <c r="RVC37" s="176"/>
      <c r="RVD37" s="176"/>
      <c r="RVE37" s="176"/>
      <c r="RVF37" s="176"/>
      <c r="RVG37" s="176"/>
      <c r="RVH37" s="176"/>
      <c r="RVI37" s="176"/>
      <c r="RVJ37" s="176"/>
      <c r="RVK37" s="176"/>
      <c r="RVL37" s="176"/>
      <c r="RVM37" s="176"/>
      <c r="RVN37" s="176"/>
      <c r="RVO37" s="176"/>
      <c r="RVP37" s="176"/>
      <c r="RVQ37" s="176"/>
      <c r="RVR37" s="176"/>
      <c r="RVS37" s="176"/>
      <c r="RVT37" s="176"/>
      <c r="RVU37" s="176"/>
      <c r="RVV37" s="176"/>
      <c r="RVW37" s="176"/>
      <c r="RVX37" s="176"/>
      <c r="RVY37" s="176"/>
      <c r="RVZ37" s="176"/>
      <c r="RWA37" s="176"/>
      <c r="RWB37" s="176"/>
      <c r="RWC37" s="176"/>
      <c r="RWD37" s="176"/>
      <c r="RWE37" s="176"/>
      <c r="RWF37" s="176"/>
      <c r="RWG37" s="176"/>
      <c r="RWH37" s="176"/>
      <c r="RWI37" s="176"/>
      <c r="RWJ37" s="176"/>
      <c r="RWK37" s="176"/>
      <c r="RWL37" s="176"/>
      <c r="RWM37" s="176"/>
      <c r="RWN37" s="176"/>
      <c r="RWO37" s="176"/>
      <c r="RWP37" s="176"/>
      <c r="RWQ37" s="176"/>
      <c r="RWR37" s="176"/>
      <c r="RWS37" s="176"/>
      <c r="RWT37" s="176"/>
      <c r="RWU37" s="176"/>
      <c r="RWV37" s="176"/>
      <c r="RWW37" s="176"/>
      <c r="RWX37" s="176"/>
      <c r="RWY37" s="176"/>
      <c r="RWZ37" s="176"/>
      <c r="RXA37" s="176"/>
      <c r="RXB37" s="176"/>
      <c r="RXC37" s="176"/>
      <c r="RXD37" s="176"/>
      <c r="RXE37" s="176"/>
      <c r="RXF37" s="176"/>
      <c r="RXG37" s="176"/>
      <c r="RXH37" s="176"/>
      <c r="RXI37" s="176"/>
      <c r="RXJ37" s="176"/>
      <c r="RXK37" s="176"/>
      <c r="RXL37" s="176"/>
      <c r="RXM37" s="176"/>
      <c r="RXN37" s="176"/>
      <c r="RXO37" s="176"/>
      <c r="RXP37" s="176"/>
      <c r="RXQ37" s="176"/>
      <c r="RXR37" s="176"/>
      <c r="RXS37" s="176"/>
      <c r="RXT37" s="176"/>
      <c r="RXU37" s="176"/>
      <c r="RXV37" s="176"/>
      <c r="RXW37" s="176"/>
      <c r="RXX37" s="176"/>
      <c r="RXY37" s="176"/>
      <c r="RXZ37" s="176"/>
      <c r="RYA37" s="176"/>
      <c r="RYB37" s="176"/>
      <c r="RYC37" s="176"/>
      <c r="RYD37" s="176"/>
      <c r="RYE37" s="176"/>
      <c r="RYF37" s="176"/>
      <c r="RYG37" s="176"/>
      <c r="RYH37" s="176"/>
      <c r="RYI37" s="176"/>
      <c r="RYJ37" s="176"/>
      <c r="RYK37" s="176"/>
      <c r="RYL37" s="176"/>
      <c r="RYM37" s="176"/>
      <c r="RYN37" s="176"/>
      <c r="RYO37" s="176"/>
      <c r="RYP37" s="176"/>
      <c r="RYQ37" s="176"/>
      <c r="RYR37" s="176"/>
      <c r="RYS37" s="176"/>
      <c r="RYT37" s="176"/>
      <c r="RYU37" s="176"/>
      <c r="RYV37" s="176"/>
      <c r="RYW37" s="176"/>
      <c r="RYX37" s="176"/>
      <c r="RYY37" s="176"/>
      <c r="RYZ37" s="176"/>
      <c r="RZA37" s="176"/>
      <c r="RZB37" s="176"/>
      <c r="RZC37" s="176"/>
      <c r="RZD37" s="176"/>
      <c r="RZE37" s="176"/>
      <c r="RZF37" s="176"/>
      <c r="RZG37" s="176"/>
      <c r="RZH37" s="176"/>
      <c r="RZI37" s="176"/>
      <c r="RZJ37" s="176"/>
      <c r="RZK37" s="176"/>
      <c r="RZL37" s="176"/>
      <c r="RZM37" s="176"/>
      <c r="RZN37" s="176"/>
      <c r="RZO37" s="176"/>
      <c r="RZP37" s="176"/>
      <c r="RZQ37" s="176"/>
      <c r="RZR37" s="176"/>
      <c r="RZS37" s="176"/>
      <c r="RZT37" s="176"/>
      <c r="RZU37" s="176"/>
      <c r="RZV37" s="176"/>
      <c r="RZW37" s="176"/>
      <c r="RZX37" s="176"/>
      <c r="RZY37" s="176"/>
      <c r="RZZ37" s="176"/>
      <c r="SAA37" s="176"/>
      <c r="SAB37" s="176"/>
      <c r="SAC37" s="176"/>
      <c r="SAD37" s="176"/>
      <c r="SAE37" s="176"/>
      <c r="SAF37" s="176"/>
      <c r="SAG37" s="176"/>
      <c r="SAH37" s="176"/>
      <c r="SAI37" s="176"/>
      <c r="SAJ37" s="176"/>
      <c r="SAK37" s="176"/>
      <c r="SAL37" s="176"/>
      <c r="SAM37" s="176"/>
      <c r="SAN37" s="176"/>
      <c r="SAO37" s="176"/>
      <c r="SAP37" s="176"/>
      <c r="SAQ37" s="176"/>
      <c r="SAR37" s="176"/>
      <c r="SAS37" s="176"/>
      <c r="SAT37" s="176"/>
      <c r="SAU37" s="176"/>
      <c r="SAV37" s="176"/>
      <c r="SAW37" s="176"/>
      <c r="SAX37" s="176"/>
      <c r="SAY37" s="176"/>
      <c r="SAZ37" s="176"/>
      <c r="SBA37" s="176"/>
      <c r="SBB37" s="176"/>
      <c r="SBC37" s="176"/>
      <c r="SBD37" s="176"/>
      <c r="SBE37" s="176"/>
      <c r="SBF37" s="176"/>
      <c r="SBG37" s="176"/>
      <c r="SBH37" s="176"/>
      <c r="SBI37" s="176"/>
      <c r="SBJ37" s="176"/>
      <c r="SBK37" s="176"/>
      <c r="SBL37" s="176"/>
      <c r="SBM37" s="176"/>
      <c r="SBN37" s="176"/>
      <c r="SBO37" s="176"/>
      <c r="SBP37" s="176"/>
      <c r="SBQ37" s="176"/>
      <c r="SBR37" s="176"/>
      <c r="SBS37" s="176"/>
      <c r="SBT37" s="176"/>
      <c r="SBU37" s="176"/>
      <c r="SBV37" s="176"/>
      <c r="SBW37" s="176"/>
      <c r="SBX37" s="176"/>
      <c r="SBY37" s="176"/>
      <c r="SBZ37" s="176"/>
      <c r="SCA37" s="176"/>
      <c r="SCB37" s="176"/>
      <c r="SCC37" s="176"/>
      <c r="SCD37" s="176"/>
      <c r="SCE37" s="176"/>
      <c r="SCF37" s="176"/>
      <c r="SCG37" s="176"/>
      <c r="SCH37" s="176"/>
      <c r="SCI37" s="176"/>
      <c r="SCJ37" s="176"/>
      <c r="SCK37" s="176"/>
      <c r="SCL37" s="176"/>
      <c r="SCM37" s="176"/>
      <c r="SCN37" s="176"/>
      <c r="SCO37" s="176"/>
      <c r="SCP37" s="176"/>
      <c r="SCQ37" s="176"/>
      <c r="SCR37" s="176"/>
      <c r="SCS37" s="176"/>
      <c r="SCT37" s="176"/>
      <c r="SCU37" s="176"/>
      <c r="SCV37" s="176"/>
      <c r="SCW37" s="176"/>
      <c r="SCX37" s="176"/>
      <c r="SCY37" s="176"/>
      <c r="SCZ37" s="176"/>
      <c r="SDA37" s="176"/>
      <c r="SDB37" s="176"/>
      <c r="SDC37" s="176"/>
      <c r="SDD37" s="176"/>
      <c r="SDE37" s="176"/>
      <c r="SDF37" s="176"/>
      <c r="SDG37" s="176"/>
      <c r="SDH37" s="176"/>
      <c r="SDI37" s="176"/>
      <c r="SDJ37" s="176"/>
      <c r="SDK37" s="176"/>
      <c r="SDL37" s="176"/>
      <c r="SDM37" s="176"/>
      <c r="SDN37" s="176"/>
      <c r="SDO37" s="176"/>
      <c r="SDP37" s="176"/>
      <c r="SDQ37" s="176"/>
      <c r="SDR37" s="176"/>
      <c r="SDS37" s="176"/>
      <c r="SDT37" s="176"/>
      <c r="SDU37" s="176"/>
      <c r="SDV37" s="176"/>
      <c r="SDW37" s="176"/>
      <c r="SDX37" s="176"/>
      <c r="SDY37" s="176"/>
      <c r="SDZ37" s="176"/>
      <c r="SEA37" s="176"/>
      <c r="SEB37" s="176"/>
      <c r="SEC37" s="176"/>
      <c r="SED37" s="176"/>
      <c r="SEE37" s="176"/>
      <c r="SEF37" s="176"/>
      <c r="SEG37" s="176"/>
      <c r="SEH37" s="176"/>
      <c r="SEI37" s="176"/>
      <c r="SEJ37" s="176"/>
      <c r="SEK37" s="176"/>
      <c r="SEL37" s="176"/>
      <c r="SEM37" s="176"/>
      <c r="SEN37" s="176"/>
      <c r="SEO37" s="176"/>
      <c r="SEP37" s="176"/>
      <c r="SEQ37" s="176"/>
      <c r="SER37" s="176"/>
      <c r="SES37" s="176"/>
      <c r="SET37" s="176"/>
      <c r="SEU37" s="176"/>
      <c r="SEV37" s="176"/>
      <c r="SEW37" s="176"/>
      <c r="SEX37" s="176"/>
      <c r="SEY37" s="176"/>
      <c r="SEZ37" s="176"/>
      <c r="SFA37" s="176"/>
      <c r="SFB37" s="176"/>
      <c r="SFC37" s="176"/>
      <c r="SFD37" s="176"/>
      <c r="SFE37" s="176"/>
      <c r="SFF37" s="176"/>
      <c r="SFG37" s="176"/>
      <c r="SFH37" s="176"/>
      <c r="SFI37" s="176"/>
      <c r="SFJ37" s="176"/>
      <c r="SFK37" s="176"/>
      <c r="SFL37" s="176"/>
      <c r="SFM37" s="176"/>
      <c r="SFN37" s="176"/>
      <c r="SFO37" s="176"/>
      <c r="SFP37" s="176"/>
      <c r="SFQ37" s="176"/>
      <c r="SFR37" s="176"/>
      <c r="SFS37" s="176"/>
      <c r="SFT37" s="176"/>
      <c r="SFU37" s="176"/>
      <c r="SFV37" s="176"/>
      <c r="SFW37" s="176"/>
      <c r="SFX37" s="176"/>
      <c r="SFY37" s="176"/>
      <c r="SFZ37" s="176"/>
      <c r="SGA37" s="176"/>
      <c r="SGB37" s="176"/>
      <c r="SGC37" s="176"/>
      <c r="SGD37" s="176"/>
      <c r="SGE37" s="176"/>
      <c r="SGF37" s="176"/>
      <c r="SGG37" s="176"/>
      <c r="SGH37" s="176"/>
      <c r="SGI37" s="176"/>
      <c r="SGJ37" s="176"/>
      <c r="SGK37" s="176"/>
      <c r="SGL37" s="176"/>
      <c r="SGM37" s="176"/>
      <c r="SGN37" s="176"/>
      <c r="SGO37" s="176"/>
      <c r="SGP37" s="176"/>
      <c r="SGQ37" s="176"/>
      <c r="SGR37" s="176"/>
      <c r="SGS37" s="176"/>
      <c r="SGT37" s="176"/>
      <c r="SGU37" s="176"/>
      <c r="SGV37" s="176"/>
      <c r="SGW37" s="176"/>
      <c r="SGX37" s="176"/>
      <c r="SGY37" s="176"/>
      <c r="SGZ37" s="176"/>
      <c r="SHA37" s="176"/>
      <c r="SHB37" s="176"/>
      <c r="SHC37" s="176"/>
      <c r="SHD37" s="176"/>
      <c r="SHE37" s="176"/>
      <c r="SHF37" s="176"/>
      <c r="SHG37" s="176"/>
      <c r="SHH37" s="176"/>
      <c r="SHI37" s="176"/>
      <c r="SHJ37" s="176"/>
      <c r="SHK37" s="176"/>
      <c r="SHL37" s="176"/>
      <c r="SHM37" s="176"/>
      <c r="SHN37" s="176"/>
      <c r="SHO37" s="176"/>
      <c r="SHP37" s="176"/>
      <c r="SHQ37" s="176"/>
      <c r="SHR37" s="176"/>
      <c r="SHS37" s="176"/>
      <c r="SHT37" s="176"/>
      <c r="SHU37" s="176"/>
      <c r="SHV37" s="176"/>
      <c r="SHW37" s="176"/>
      <c r="SHX37" s="176"/>
      <c r="SHY37" s="176"/>
      <c r="SHZ37" s="176"/>
      <c r="SIA37" s="176"/>
      <c r="SIB37" s="176"/>
      <c r="SIC37" s="176"/>
      <c r="SID37" s="176"/>
      <c r="SIE37" s="176"/>
      <c r="SIF37" s="176"/>
      <c r="SIG37" s="176"/>
      <c r="SIH37" s="176"/>
      <c r="SII37" s="176"/>
      <c r="SIJ37" s="176"/>
      <c r="SIK37" s="176"/>
      <c r="SIL37" s="176"/>
      <c r="SIM37" s="176"/>
      <c r="SIN37" s="176"/>
      <c r="SIO37" s="176"/>
      <c r="SIP37" s="176"/>
      <c r="SIQ37" s="176"/>
      <c r="SIR37" s="176"/>
      <c r="SIS37" s="176"/>
      <c r="SIT37" s="176"/>
      <c r="SIU37" s="176"/>
      <c r="SIV37" s="176"/>
      <c r="SIW37" s="176"/>
      <c r="SIX37" s="176"/>
      <c r="SIY37" s="176"/>
      <c r="SIZ37" s="176"/>
      <c r="SJA37" s="176"/>
      <c r="SJB37" s="176"/>
      <c r="SJC37" s="176"/>
      <c r="SJD37" s="176"/>
      <c r="SJE37" s="176"/>
      <c r="SJF37" s="176"/>
      <c r="SJG37" s="176"/>
      <c r="SJH37" s="176"/>
      <c r="SJI37" s="176"/>
      <c r="SJJ37" s="176"/>
      <c r="SJK37" s="176"/>
      <c r="SJL37" s="176"/>
      <c r="SJM37" s="176"/>
      <c r="SJN37" s="176"/>
      <c r="SJO37" s="176"/>
      <c r="SJP37" s="176"/>
      <c r="SJQ37" s="176"/>
      <c r="SJR37" s="176"/>
      <c r="SJS37" s="176"/>
      <c r="SJT37" s="176"/>
      <c r="SJU37" s="176"/>
      <c r="SJV37" s="176"/>
      <c r="SJW37" s="176"/>
      <c r="SJX37" s="176"/>
      <c r="SJY37" s="176"/>
      <c r="SJZ37" s="176"/>
      <c r="SKA37" s="176"/>
      <c r="SKB37" s="176"/>
      <c r="SKC37" s="176"/>
      <c r="SKD37" s="176"/>
      <c r="SKE37" s="176"/>
      <c r="SKF37" s="176"/>
      <c r="SKG37" s="176"/>
      <c r="SKH37" s="176"/>
      <c r="SKI37" s="176"/>
      <c r="SKJ37" s="176"/>
      <c r="SKK37" s="176"/>
      <c r="SKL37" s="176"/>
      <c r="SKM37" s="176"/>
      <c r="SKN37" s="176"/>
      <c r="SKO37" s="176"/>
      <c r="SKP37" s="176"/>
      <c r="SKQ37" s="176"/>
      <c r="SKR37" s="176"/>
      <c r="SKS37" s="176"/>
      <c r="SKT37" s="176"/>
      <c r="SKU37" s="176"/>
      <c r="SKV37" s="176"/>
      <c r="SKW37" s="176"/>
      <c r="SKX37" s="176"/>
      <c r="SKY37" s="176"/>
      <c r="SKZ37" s="176"/>
      <c r="SLA37" s="176"/>
      <c r="SLB37" s="176"/>
      <c r="SLC37" s="176"/>
      <c r="SLD37" s="176"/>
      <c r="SLE37" s="176"/>
      <c r="SLF37" s="176"/>
      <c r="SLG37" s="176"/>
      <c r="SLH37" s="176"/>
      <c r="SLI37" s="176"/>
      <c r="SLJ37" s="176"/>
      <c r="SLK37" s="176"/>
      <c r="SLL37" s="176"/>
      <c r="SLM37" s="176"/>
      <c r="SLN37" s="176"/>
      <c r="SLO37" s="176"/>
      <c r="SLP37" s="176"/>
      <c r="SLQ37" s="176"/>
      <c r="SLR37" s="176"/>
      <c r="SLS37" s="176"/>
      <c r="SLT37" s="176"/>
      <c r="SLU37" s="176"/>
      <c r="SLV37" s="176"/>
      <c r="SLW37" s="176"/>
      <c r="SLX37" s="176"/>
      <c r="SLY37" s="176"/>
      <c r="SLZ37" s="176"/>
      <c r="SMA37" s="176"/>
      <c r="SMB37" s="176"/>
      <c r="SMC37" s="176"/>
      <c r="SMD37" s="176"/>
      <c r="SME37" s="176"/>
      <c r="SMF37" s="176"/>
      <c r="SMG37" s="176"/>
      <c r="SMH37" s="176"/>
      <c r="SMI37" s="176"/>
      <c r="SMJ37" s="176"/>
      <c r="SMK37" s="176"/>
      <c r="SML37" s="176"/>
      <c r="SMM37" s="176"/>
      <c r="SMN37" s="176"/>
      <c r="SMO37" s="176"/>
      <c r="SMP37" s="176"/>
      <c r="SMQ37" s="176"/>
      <c r="SMR37" s="176"/>
      <c r="SMS37" s="176"/>
      <c r="SMT37" s="176"/>
      <c r="SMU37" s="176"/>
      <c r="SMV37" s="176"/>
      <c r="SMW37" s="176"/>
      <c r="SMX37" s="176"/>
      <c r="SMY37" s="176"/>
      <c r="SMZ37" s="176"/>
      <c r="SNA37" s="176"/>
      <c r="SNB37" s="176"/>
      <c r="SNC37" s="176"/>
      <c r="SND37" s="176"/>
      <c r="SNE37" s="176"/>
      <c r="SNF37" s="176"/>
      <c r="SNG37" s="176"/>
      <c r="SNH37" s="176"/>
      <c r="SNI37" s="176"/>
      <c r="SNJ37" s="176"/>
      <c r="SNK37" s="176"/>
      <c r="SNL37" s="176"/>
      <c r="SNM37" s="176"/>
      <c r="SNN37" s="176"/>
      <c r="SNO37" s="176"/>
      <c r="SNP37" s="176"/>
      <c r="SNQ37" s="176"/>
      <c r="SNR37" s="176"/>
      <c r="SNS37" s="176"/>
      <c r="SNT37" s="176"/>
      <c r="SNU37" s="176"/>
      <c r="SNV37" s="176"/>
      <c r="SNW37" s="176"/>
      <c r="SNX37" s="176"/>
      <c r="SNY37" s="176"/>
      <c r="SNZ37" s="176"/>
      <c r="SOA37" s="176"/>
      <c r="SOB37" s="176"/>
      <c r="SOC37" s="176"/>
      <c r="SOD37" s="176"/>
      <c r="SOE37" s="176"/>
      <c r="SOF37" s="176"/>
      <c r="SOG37" s="176"/>
      <c r="SOH37" s="176"/>
      <c r="SOI37" s="176"/>
      <c r="SOJ37" s="176"/>
      <c r="SOK37" s="176"/>
      <c r="SOL37" s="176"/>
      <c r="SOM37" s="176"/>
      <c r="SON37" s="176"/>
      <c r="SOO37" s="176"/>
      <c r="SOP37" s="176"/>
      <c r="SOQ37" s="176"/>
      <c r="SOR37" s="176"/>
      <c r="SOS37" s="176"/>
      <c r="SOT37" s="176"/>
      <c r="SOU37" s="176"/>
      <c r="SOV37" s="176"/>
      <c r="SOW37" s="176"/>
      <c r="SOX37" s="176"/>
      <c r="SOY37" s="176"/>
      <c r="SOZ37" s="176"/>
      <c r="SPA37" s="176"/>
      <c r="SPB37" s="176"/>
      <c r="SPC37" s="176"/>
      <c r="SPD37" s="176"/>
      <c r="SPE37" s="176"/>
      <c r="SPF37" s="176"/>
      <c r="SPG37" s="176"/>
      <c r="SPH37" s="176"/>
      <c r="SPI37" s="176"/>
      <c r="SPJ37" s="176"/>
      <c r="SPK37" s="176"/>
      <c r="SPL37" s="176"/>
      <c r="SPM37" s="176"/>
      <c r="SPN37" s="176"/>
      <c r="SPO37" s="176"/>
      <c r="SPP37" s="176"/>
      <c r="SPQ37" s="176"/>
      <c r="SPR37" s="176"/>
      <c r="SPS37" s="176"/>
      <c r="SPT37" s="176"/>
      <c r="SPU37" s="176"/>
      <c r="SPV37" s="176"/>
      <c r="SPW37" s="176"/>
      <c r="SPX37" s="176"/>
      <c r="SPY37" s="176"/>
      <c r="SPZ37" s="176"/>
      <c r="SQA37" s="176"/>
      <c r="SQB37" s="176"/>
      <c r="SQC37" s="176"/>
      <c r="SQD37" s="176"/>
      <c r="SQE37" s="176"/>
      <c r="SQF37" s="176"/>
      <c r="SQG37" s="176"/>
      <c r="SQH37" s="176"/>
      <c r="SQI37" s="176"/>
      <c r="SQJ37" s="176"/>
      <c r="SQK37" s="176"/>
      <c r="SQL37" s="176"/>
      <c r="SQM37" s="176"/>
      <c r="SQN37" s="176"/>
      <c r="SQO37" s="176"/>
      <c r="SQP37" s="176"/>
      <c r="SQQ37" s="176"/>
      <c r="SQR37" s="176"/>
      <c r="SQS37" s="176"/>
      <c r="SQT37" s="176"/>
      <c r="SQU37" s="176"/>
      <c r="SQV37" s="176"/>
      <c r="SQW37" s="176"/>
      <c r="SQX37" s="176"/>
      <c r="SQY37" s="176"/>
      <c r="SQZ37" s="176"/>
      <c r="SRA37" s="176"/>
      <c r="SRB37" s="176"/>
      <c r="SRC37" s="176"/>
      <c r="SRD37" s="176"/>
      <c r="SRE37" s="176"/>
      <c r="SRF37" s="176"/>
      <c r="SRG37" s="176"/>
      <c r="SRH37" s="176"/>
      <c r="SRI37" s="176"/>
      <c r="SRJ37" s="176"/>
      <c r="SRK37" s="176"/>
      <c r="SRL37" s="176"/>
      <c r="SRM37" s="176"/>
      <c r="SRN37" s="176"/>
      <c r="SRO37" s="176"/>
      <c r="SRP37" s="176"/>
      <c r="SRQ37" s="176"/>
      <c r="SRR37" s="176"/>
      <c r="SRS37" s="176"/>
      <c r="SRT37" s="176"/>
      <c r="SRU37" s="176"/>
      <c r="SRV37" s="176"/>
      <c r="SRW37" s="176"/>
      <c r="SRX37" s="176"/>
      <c r="SRY37" s="176"/>
      <c r="SRZ37" s="176"/>
      <c r="SSA37" s="176"/>
      <c r="SSB37" s="176"/>
      <c r="SSC37" s="176"/>
      <c r="SSD37" s="176"/>
      <c r="SSE37" s="176"/>
      <c r="SSF37" s="176"/>
      <c r="SSG37" s="176"/>
      <c r="SSH37" s="176"/>
      <c r="SSI37" s="176"/>
      <c r="SSJ37" s="176"/>
      <c r="SSK37" s="176"/>
      <c r="SSL37" s="176"/>
      <c r="SSM37" s="176"/>
      <c r="SSN37" s="176"/>
      <c r="SSO37" s="176"/>
      <c r="SSP37" s="176"/>
      <c r="SSQ37" s="176"/>
      <c r="SSR37" s="176"/>
      <c r="SSS37" s="176"/>
      <c r="SST37" s="176"/>
      <c r="SSU37" s="176"/>
      <c r="SSV37" s="176"/>
      <c r="SSW37" s="176"/>
      <c r="SSX37" s="176"/>
      <c r="SSY37" s="176"/>
      <c r="SSZ37" s="176"/>
      <c r="STA37" s="176"/>
      <c r="STB37" s="176"/>
      <c r="STC37" s="176"/>
      <c r="STD37" s="176"/>
      <c r="STE37" s="176"/>
      <c r="STF37" s="176"/>
      <c r="STG37" s="176"/>
      <c r="STH37" s="176"/>
      <c r="STI37" s="176"/>
      <c r="STJ37" s="176"/>
      <c r="STK37" s="176"/>
      <c r="STL37" s="176"/>
      <c r="STM37" s="176"/>
      <c r="STN37" s="176"/>
      <c r="STO37" s="176"/>
      <c r="STP37" s="176"/>
      <c r="STQ37" s="176"/>
      <c r="STR37" s="176"/>
      <c r="STS37" s="176"/>
      <c r="STT37" s="176"/>
      <c r="STU37" s="176"/>
      <c r="STV37" s="176"/>
      <c r="STW37" s="176"/>
      <c r="STX37" s="176"/>
      <c r="STY37" s="176"/>
      <c r="STZ37" s="176"/>
      <c r="SUA37" s="176"/>
      <c r="SUB37" s="176"/>
      <c r="SUC37" s="176"/>
      <c r="SUD37" s="176"/>
      <c r="SUE37" s="176"/>
      <c r="SUF37" s="176"/>
      <c r="SUG37" s="176"/>
      <c r="SUH37" s="176"/>
      <c r="SUI37" s="176"/>
      <c r="SUJ37" s="176"/>
      <c r="SUK37" s="176"/>
      <c r="SUL37" s="176"/>
      <c r="SUM37" s="176"/>
      <c r="SUN37" s="176"/>
      <c r="SUO37" s="176"/>
      <c r="SUP37" s="176"/>
      <c r="SUQ37" s="176"/>
      <c r="SUR37" s="176"/>
      <c r="SUS37" s="176"/>
      <c r="SUT37" s="176"/>
      <c r="SUU37" s="176"/>
      <c r="SUV37" s="176"/>
      <c r="SUW37" s="176"/>
      <c r="SUX37" s="176"/>
      <c r="SUY37" s="176"/>
      <c r="SUZ37" s="176"/>
      <c r="SVA37" s="176"/>
      <c r="SVB37" s="176"/>
      <c r="SVC37" s="176"/>
      <c r="SVD37" s="176"/>
      <c r="SVE37" s="176"/>
      <c r="SVF37" s="176"/>
      <c r="SVG37" s="176"/>
      <c r="SVH37" s="176"/>
      <c r="SVI37" s="176"/>
      <c r="SVJ37" s="176"/>
      <c r="SVK37" s="176"/>
      <c r="SVL37" s="176"/>
      <c r="SVM37" s="176"/>
      <c r="SVN37" s="176"/>
      <c r="SVO37" s="176"/>
      <c r="SVP37" s="176"/>
      <c r="SVQ37" s="176"/>
      <c r="SVR37" s="176"/>
      <c r="SVS37" s="176"/>
      <c r="SVT37" s="176"/>
      <c r="SVU37" s="176"/>
      <c r="SVV37" s="176"/>
      <c r="SVW37" s="176"/>
      <c r="SVX37" s="176"/>
      <c r="SVY37" s="176"/>
      <c r="SVZ37" s="176"/>
      <c r="SWA37" s="176"/>
      <c r="SWB37" s="176"/>
      <c r="SWC37" s="176"/>
      <c r="SWD37" s="176"/>
      <c r="SWE37" s="176"/>
      <c r="SWF37" s="176"/>
      <c r="SWG37" s="176"/>
      <c r="SWH37" s="176"/>
      <c r="SWI37" s="176"/>
      <c r="SWJ37" s="176"/>
      <c r="SWK37" s="176"/>
      <c r="SWL37" s="176"/>
      <c r="SWM37" s="176"/>
      <c r="SWN37" s="176"/>
      <c r="SWO37" s="176"/>
      <c r="SWP37" s="176"/>
      <c r="SWQ37" s="176"/>
      <c r="SWR37" s="176"/>
      <c r="SWS37" s="176"/>
      <c r="SWT37" s="176"/>
      <c r="SWU37" s="176"/>
      <c r="SWV37" s="176"/>
      <c r="SWW37" s="176"/>
      <c r="SWX37" s="176"/>
      <c r="SWY37" s="176"/>
      <c r="SWZ37" s="176"/>
      <c r="SXA37" s="176"/>
      <c r="SXB37" s="176"/>
      <c r="SXC37" s="176"/>
      <c r="SXD37" s="176"/>
      <c r="SXE37" s="176"/>
      <c r="SXF37" s="176"/>
      <c r="SXG37" s="176"/>
      <c r="SXH37" s="176"/>
      <c r="SXI37" s="176"/>
      <c r="SXJ37" s="176"/>
      <c r="SXK37" s="176"/>
      <c r="SXL37" s="176"/>
      <c r="SXM37" s="176"/>
      <c r="SXN37" s="176"/>
      <c r="SXO37" s="176"/>
      <c r="SXP37" s="176"/>
      <c r="SXQ37" s="176"/>
      <c r="SXR37" s="176"/>
      <c r="SXS37" s="176"/>
      <c r="SXT37" s="176"/>
      <c r="SXU37" s="176"/>
      <c r="SXV37" s="176"/>
      <c r="SXW37" s="176"/>
      <c r="SXX37" s="176"/>
      <c r="SXY37" s="176"/>
      <c r="SXZ37" s="176"/>
      <c r="SYA37" s="176"/>
      <c r="SYB37" s="176"/>
      <c r="SYC37" s="176"/>
      <c r="SYD37" s="176"/>
      <c r="SYE37" s="176"/>
      <c r="SYF37" s="176"/>
      <c r="SYG37" s="176"/>
      <c r="SYH37" s="176"/>
      <c r="SYI37" s="176"/>
      <c r="SYJ37" s="176"/>
      <c r="SYK37" s="176"/>
      <c r="SYL37" s="176"/>
      <c r="SYM37" s="176"/>
      <c r="SYN37" s="176"/>
      <c r="SYO37" s="176"/>
      <c r="SYP37" s="176"/>
      <c r="SYQ37" s="176"/>
      <c r="SYR37" s="176"/>
      <c r="SYS37" s="176"/>
      <c r="SYT37" s="176"/>
      <c r="SYU37" s="176"/>
      <c r="SYV37" s="176"/>
      <c r="SYW37" s="176"/>
      <c r="SYX37" s="176"/>
      <c r="SYY37" s="176"/>
      <c r="SYZ37" s="176"/>
      <c r="SZA37" s="176"/>
      <c r="SZB37" s="176"/>
      <c r="SZC37" s="176"/>
      <c r="SZD37" s="176"/>
      <c r="SZE37" s="176"/>
      <c r="SZF37" s="176"/>
      <c r="SZG37" s="176"/>
      <c r="SZH37" s="176"/>
      <c r="SZI37" s="176"/>
      <c r="SZJ37" s="176"/>
      <c r="SZK37" s="176"/>
      <c r="SZL37" s="176"/>
      <c r="SZM37" s="176"/>
      <c r="SZN37" s="176"/>
      <c r="SZO37" s="176"/>
      <c r="SZP37" s="176"/>
      <c r="SZQ37" s="176"/>
      <c r="SZR37" s="176"/>
      <c r="SZS37" s="176"/>
      <c r="SZT37" s="176"/>
      <c r="SZU37" s="176"/>
      <c r="SZV37" s="176"/>
      <c r="SZW37" s="176"/>
      <c r="SZX37" s="176"/>
      <c r="SZY37" s="176"/>
      <c r="SZZ37" s="176"/>
      <c r="TAA37" s="176"/>
      <c r="TAB37" s="176"/>
      <c r="TAC37" s="176"/>
      <c r="TAD37" s="176"/>
      <c r="TAE37" s="176"/>
      <c r="TAF37" s="176"/>
      <c r="TAG37" s="176"/>
      <c r="TAH37" s="176"/>
      <c r="TAI37" s="176"/>
      <c r="TAJ37" s="176"/>
      <c r="TAK37" s="176"/>
      <c r="TAL37" s="176"/>
      <c r="TAM37" s="176"/>
      <c r="TAN37" s="176"/>
      <c r="TAO37" s="176"/>
      <c r="TAP37" s="176"/>
      <c r="TAQ37" s="176"/>
      <c r="TAR37" s="176"/>
      <c r="TAS37" s="176"/>
      <c r="TAT37" s="176"/>
      <c r="TAU37" s="176"/>
      <c r="TAV37" s="176"/>
      <c r="TAW37" s="176"/>
      <c r="TAX37" s="176"/>
      <c r="TAY37" s="176"/>
      <c r="TAZ37" s="176"/>
      <c r="TBA37" s="176"/>
      <c r="TBB37" s="176"/>
      <c r="TBC37" s="176"/>
      <c r="TBD37" s="176"/>
      <c r="TBE37" s="176"/>
      <c r="TBF37" s="176"/>
      <c r="TBG37" s="176"/>
      <c r="TBH37" s="176"/>
      <c r="TBI37" s="176"/>
      <c r="TBJ37" s="176"/>
      <c r="TBK37" s="176"/>
      <c r="TBL37" s="176"/>
      <c r="TBM37" s="176"/>
      <c r="TBN37" s="176"/>
      <c r="TBO37" s="176"/>
      <c r="TBP37" s="176"/>
      <c r="TBQ37" s="176"/>
      <c r="TBR37" s="176"/>
      <c r="TBS37" s="176"/>
      <c r="TBT37" s="176"/>
      <c r="TBU37" s="176"/>
      <c r="TBV37" s="176"/>
      <c r="TBW37" s="176"/>
      <c r="TBX37" s="176"/>
      <c r="TBY37" s="176"/>
      <c r="TBZ37" s="176"/>
      <c r="TCA37" s="176"/>
      <c r="TCB37" s="176"/>
      <c r="TCC37" s="176"/>
      <c r="TCD37" s="176"/>
      <c r="TCE37" s="176"/>
      <c r="TCF37" s="176"/>
      <c r="TCG37" s="176"/>
      <c r="TCH37" s="176"/>
      <c r="TCI37" s="176"/>
      <c r="TCJ37" s="176"/>
      <c r="TCK37" s="176"/>
      <c r="TCL37" s="176"/>
      <c r="TCM37" s="176"/>
      <c r="TCN37" s="176"/>
      <c r="TCO37" s="176"/>
      <c r="TCP37" s="176"/>
      <c r="TCQ37" s="176"/>
      <c r="TCR37" s="176"/>
      <c r="TCS37" s="176"/>
      <c r="TCT37" s="176"/>
      <c r="TCU37" s="176"/>
      <c r="TCV37" s="176"/>
      <c r="TCW37" s="176"/>
      <c r="TCX37" s="176"/>
      <c r="TCY37" s="176"/>
      <c r="TCZ37" s="176"/>
      <c r="TDA37" s="176"/>
      <c r="TDB37" s="176"/>
      <c r="TDC37" s="176"/>
      <c r="TDD37" s="176"/>
      <c r="TDE37" s="176"/>
      <c r="TDF37" s="176"/>
      <c r="TDG37" s="176"/>
      <c r="TDH37" s="176"/>
      <c r="TDI37" s="176"/>
      <c r="TDJ37" s="176"/>
      <c r="TDK37" s="176"/>
      <c r="TDL37" s="176"/>
      <c r="TDM37" s="176"/>
      <c r="TDN37" s="176"/>
      <c r="TDO37" s="176"/>
      <c r="TDP37" s="176"/>
      <c r="TDQ37" s="176"/>
      <c r="TDR37" s="176"/>
      <c r="TDS37" s="176"/>
      <c r="TDT37" s="176"/>
      <c r="TDU37" s="176"/>
      <c r="TDV37" s="176"/>
      <c r="TDW37" s="176"/>
      <c r="TDX37" s="176"/>
      <c r="TDY37" s="176"/>
      <c r="TDZ37" s="176"/>
      <c r="TEA37" s="176"/>
      <c r="TEB37" s="176"/>
      <c r="TEC37" s="176"/>
      <c r="TED37" s="176"/>
      <c r="TEE37" s="176"/>
      <c r="TEF37" s="176"/>
      <c r="TEG37" s="176"/>
      <c r="TEH37" s="176"/>
      <c r="TEI37" s="176"/>
      <c r="TEJ37" s="176"/>
      <c r="TEK37" s="176"/>
      <c r="TEL37" s="176"/>
      <c r="TEM37" s="176"/>
      <c r="TEN37" s="176"/>
      <c r="TEO37" s="176"/>
      <c r="TEP37" s="176"/>
      <c r="TEQ37" s="176"/>
      <c r="TER37" s="176"/>
      <c r="TES37" s="176"/>
      <c r="TET37" s="176"/>
      <c r="TEU37" s="176"/>
      <c r="TEV37" s="176"/>
      <c r="TEW37" s="176"/>
      <c r="TEX37" s="176"/>
      <c r="TEY37" s="176"/>
      <c r="TEZ37" s="176"/>
      <c r="TFA37" s="176"/>
      <c r="TFB37" s="176"/>
      <c r="TFC37" s="176"/>
      <c r="TFD37" s="176"/>
      <c r="TFE37" s="176"/>
      <c r="TFF37" s="176"/>
      <c r="TFG37" s="176"/>
      <c r="TFH37" s="176"/>
      <c r="TFI37" s="176"/>
      <c r="TFJ37" s="176"/>
      <c r="TFK37" s="176"/>
      <c r="TFL37" s="176"/>
      <c r="TFM37" s="176"/>
      <c r="TFN37" s="176"/>
      <c r="TFO37" s="176"/>
      <c r="TFP37" s="176"/>
      <c r="TFQ37" s="176"/>
      <c r="TFR37" s="176"/>
      <c r="TFS37" s="176"/>
      <c r="TFT37" s="176"/>
      <c r="TFU37" s="176"/>
      <c r="TFV37" s="176"/>
      <c r="TFW37" s="176"/>
      <c r="TFX37" s="176"/>
      <c r="TFY37" s="176"/>
      <c r="TFZ37" s="176"/>
      <c r="TGA37" s="176"/>
      <c r="TGB37" s="176"/>
      <c r="TGC37" s="176"/>
      <c r="TGD37" s="176"/>
      <c r="TGE37" s="176"/>
      <c r="TGF37" s="176"/>
      <c r="TGG37" s="176"/>
      <c r="TGH37" s="176"/>
      <c r="TGI37" s="176"/>
      <c r="TGJ37" s="176"/>
      <c r="TGK37" s="176"/>
      <c r="TGL37" s="176"/>
      <c r="TGM37" s="176"/>
      <c r="TGN37" s="176"/>
      <c r="TGO37" s="176"/>
      <c r="TGP37" s="176"/>
      <c r="TGQ37" s="176"/>
      <c r="TGR37" s="176"/>
      <c r="TGS37" s="176"/>
      <c r="TGT37" s="176"/>
      <c r="TGU37" s="176"/>
      <c r="TGV37" s="176"/>
      <c r="TGW37" s="176"/>
      <c r="TGX37" s="176"/>
      <c r="TGY37" s="176"/>
      <c r="TGZ37" s="176"/>
      <c r="THA37" s="176"/>
      <c r="THB37" s="176"/>
      <c r="THC37" s="176"/>
      <c r="THD37" s="176"/>
      <c r="THE37" s="176"/>
      <c r="THF37" s="176"/>
      <c r="THG37" s="176"/>
      <c r="THH37" s="176"/>
      <c r="THI37" s="176"/>
      <c r="THJ37" s="176"/>
      <c r="THK37" s="176"/>
      <c r="THL37" s="176"/>
      <c r="THM37" s="176"/>
      <c r="THN37" s="176"/>
      <c r="THO37" s="176"/>
      <c r="THP37" s="176"/>
      <c r="THQ37" s="176"/>
      <c r="THR37" s="176"/>
      <c r="THS37" s="176"/>
      <c r="THT37" s="176"/>
      <c r="THU37" s="176"/>
      <c r="THV37" s="176"/>
      <c r="THW37" s="176"/>
      <c r="THX37" s="176"/>
      <c r="THY37" s="176"/>
      <c r="THZ37" s="176"/>
      <c r="TIA37" s="176"/>
      <c r="TIB37" s="176"/>
      <c r="TIC37" s="176"/>
      <c r="TID37" s="176"/>
      <c r="TIE37" s="176"/>
      <c r="TIF37" s="176"/>
      <c r="TIG37" s="176"/>
      <c r="TIH37" s="176"/>
      <c r="TII37" s="176"/>
      <c r="TIJ37" s="176"/>
      <c r="TIK37" s="176"/>
      <c r="TIL37" s="176"/>
      <c r="TIM37" s="176"/>
      <c r="TIN37" s="176"/>
      <c r="TIO37" s="176"/>
      <c r="TIP37" s="176"/>
      <c r="TIQ37" s="176"/>
      <c r="TIR37" s="176"/>
      <c r="TIS37" s="176"/>
      <c r="TIT37" s="176"/>
      <c r="TIU37" s="176"/>
      <c r="TIV37" s="176"/>
      <c r="TIW37" s="176"/>
      <c r="TIX37" s="176"/>
      <c r="TIY37" s="176"/>
      <c r="TIZ37" s="176"/>
      <c r="TJA37" s="176"/>
      <c r="TJB37" s="176"/>
      <c r="TJC37" s="176"/>
      <c r="TJD37" s="176"/>
      <c r="TJE37" s="176"/>
      <c r="TJF37" s="176"/>
      <c r="TJG37" s="176"/>
      <c r="TJH37" s="176"/>
      <c r="TJI37" s="176"/>
      <c r="TJJ37" s="176"/>
      <c r="TJK37" s="176"/>
      <c r="TJL37" s="176"/>
      <c r="TJM37" s="176"/>
      <c r="TJN37" s="176"/>
      <c r="TJO37" s="176"/>
      <c r="TJP37" s="176"/>
      <c r="TJQ37" s="176"/>
      <c r="TJR37" s="176"/>
      <c r="TJS37" s="176"/>
      <c r="TJT37" s="176"/>
      <c r="TJU37" s="176"/>
      <c r="TJV37" s="176"/>
      <c r="TJW37" s="176"/>
      <c r="TJX37" s="176"/>
      <c r="TJY37" s="176"/>
      <c r="TJZ37" s="176"/>
      <c r="TKA37" s="176"/>
      <c r="TKB37" s="176"/>
      <c r="TKC37" s="176"/>
      <c r="TKD37" s="176"/>
      <c r="TKE37" s="176"/>
      <c r="TKF37" s="176"/>
      <c r="TKG37" s="176"/>
      <c r="TKH37" s="176"/>
      <c r="TKI37" s="176"/>
      <c r="TKJ37" s="176"/>
      <c r="TKK37" s="176"/>
      <c r="TKL37" s="176"/>
      <c r="TKM37" s="176"/>
      <c r="TKN37" s="176"/>
      <c r="TKO37" s="176"/>
      <c r="TKP37" s="176"/>
      <c r="TKQ37" s="176"/>
      <c r="TKR37" s="176"/>
      <c r="TKS37" s="176"/>
      <c r="TKT37" s="176"/>
      <c r="TKU37" s="176"/>
      <c r="TKV37" s="176"/>
      <c r="TKW37" s="176"/>
      <c r="TKX37" s="176"/>
      <c r="TKY37" s="176"/>
      <c r="TKZ37" s="176"/>
      <c r="TLA37" s="176"/>
      <c r="TLB37" s="176"/>
      <c r="TLC37" s="176"/>
      <c r="TLD37" s="176"/>
      <c r="TLE37" s="176"/>
      <c r="TLF37" s="176"/>
      <c r="TLG37" s="176"/>
      <c r="TLH37" s="176"/>
      <c r="TLI37" s="176"/>
      <c r="TLJ37" s="176"/>
      <c r="TLK37" s="176"/>
      <c r="TLL37" s="176"/>
      <c r="TLM37" s="176"/>
      <c r="TLN37" s="176"/>
      <c r="TLO37" s="176"/>
      <c r="TLP37" s="176"/>
      <c r="TLQ37" s="176"/>
      <c r="TLR37" s="176"/>
      <c r="TLS37" s="176"/>
      <c r="TLT37" s="176"/>
      <c r="TLU37" s="176"/>
      <c r="TLV37" s="176"/>
      <c r="TLW37" s="176"/>
      <c r="TLX37" s="176"/>
      <c r="TLY37" s="176"/>
      <c r="TLZ37" s="176"/>
      <c r="TMA37" s="176"/>
      <c r="TMB37" s="176"/>
      <c r="TMC37" s="176"/>
      <c r="TMD37" s="176"/>
      <c r="TME37" s="176"/>
      <c r="TMF37" s="176"/>
      <c r="TMG37" s="176"/>
      <c r="TMH37" s="176"/>
      <c r="TMI37" s="176"/>
      <c r="TMJ37" s="176"/>
      <c r="TMK37" s="176"/>
      <c r="TML37" s="176"/>
      <c r="TMM37" s="176"/>
      <c r="TMN37" s="176"/>
      <c r="TMO37" s="176"/>
      <c r="TMP37" s="176"/>
      <c r="TMQ37" s="176"/>
      <c r="TMR37" s="176"/>
      <c r="TMS37" s="176"/>
      <c r="TMT37" s="176"/>
      <c r="TMU37" s="176"/>
      <c r="TMV37" s="176"/>
      <c r="TMW37" s="176"/>
      <c r="TMX37" s="176"/>
      <c r="TMY37" s="176"/>
      <c r="TMZ37" s="176"/>
      <c r="TNA37" s="176"/>
      <c r="TNB37" s="176"/>
      <c r="TNC37" s="176"/>
      <c r="TND37" s="176"/>
      <c r="TNE37" s="176"/>
      <c r="TNF37" s="176"/>
      <c r="TNG37" s="176"/>
      <c r="TNH37" s="176"/>
      <c r="TNI37" s="176"/>
      <c r="TNJ37" s="176"/>
      <c r="TNK37" s="176"/>
      <c r="TNL37" s="176"/>
      <c r="TNM37" s="176"/>
      <c r="TNN37" s="176"/>
      <c r="TNO37" s="176"/>
      <c r="TNP37" s="176"/>
      <c r="TNQ37" s="176"/>
      <c r="TNR37" s="176"/>
      <c r="TNS37" s="176"/>
      <c r="TNT37" s="176"/>
      <c r="TNU37" s="176"/>
      <c r="TNV37" s="176"/>
      <c r="TNW37" s="176"/>
      <c r="TNX37" s="176"/>
      <c r="TNY37" s="176"/>
      <c r="TNZ37" s="176"/>
      <c r="TOA37" s="176"/>
      <c r="TOB37" s="176"/>
      <c r="TOC37" s="176"/>
      <c r="TOD37" s="176"/>
      <c r="TOE37" s="176"/>
      <c r="TOF37" s="176"/>
      <c r="TOG37" s="176"/>
      <c r="TOH37" s="176"/>
      <c r="TOI37" s="176"/>
      <c r="TOJ37" s="176"/>
      <c r="TOK37" s="176"/>
      <c r="TOL37" s="176"/>
      <c r="TOM37" s="176"/>
      <c r="TON37" s="176"/>
      <c r="TOO37" s="176"/>
      <c r="TOP37" s="176"/>
      <c r="TOQ37" s="176"/>
      <c r="TOR37" s="176"/>
      <c r="TOS37" s="176"/>
      <c r="TOT37" s="176"/>
      <c r="TOU37" s="176"/>
      <c r="TOV37" s="176"/>
      <c r="TOW37" s="176"/>
      <c r="TOX37" s="176"/>
      <c r="TOY37" s="176"/>
      <c r="TOZ37" s="176"/>
      <c r="TPA37" s="176"/>
      <c r="TPB37" s="176"/>
      <c r="TPC37" s="176"/>
      <c r="TPD37" s="176"/>
      <c r="TPE37" s="176"/>
      <c r="TPF37" s="176"/>
      <c r="TPG37" s="176"/>
      <c r="TPH37" s="176"/>
      <c r="TPI37" s="176"/>
      <c r="TPJ37" s="176"/>
      <c r="TPK37" s="176"/>
      <c r="TPL37" s="176"/>
      <c r="TPM37" s="176"/>
      <c r="TPN37" s="176"/>
      <c r="TPO37" s="176"/>
      <c r="TPP37" s="176"/>
      <c r="TPQ37" s="176"/>
      <c r="TPR37" s="176"/>
      <c r="TPS37" s="176"/>
      <c r="TPT37" s="176"/>
      <c r="TPU37" s="176"/>
      <c r="TPV37" s="176"/>
      <c r="TPW37" s="176"/>
      <c r="TPX37" s="176"/>
      <c r="TPY37" s="176"/>
      <c r="TPZ37" s="176"/>
      <c r="TQA37" s="176"/>
      <c r="TQB37" s="176"/>
      <c r="TQC37" s="176"/>
      <c r="TQD37" s="176"/>
      <c r="TQE37" s="176"/>
      <c r="TQF37" s="176"/>
      <c r="TQG37" s="176"/>
      <c r="TQH37" s="176"/>
      <c r="TQI37" s="176"/>
      <c r="TQJ37" s="176"/>
      <c r="TQK37" s="176"/>
      <c r="TQL37" s="176"/>
      <c r="TQM37" s="176"/>
      <c r="TQN37" s="176"/>
      <c r="TQO37" s="176"/>
      <c r="TQP37" s="176"/>
      <c r="TQQ37" s="176"/>
      <c r="TQR37" s="176"/>
      <c r="TQS37" s="176"/>
      <c r="TQT37" s="176"/>
      <c r="TQU37" s="176"/>
      <c r="TQV37" s="176"/>
      <c r="TQW37" s="176"/>
      <c r="TQX37" s="176"/>
      <c r="TQY37" s="176"/>
      <c r="TQZ37" s="176"/>
      <c r="TRA37" s="176"/>
      <c r="TRB37" s="176"/>
      <c r="TRC37" s="176"/>
      <c r="TRD37" s="176"/>
      <c r="TRE37" s="176"/>
      <c r="TRF37" s="176"/>
      <c r="TRG37" s="176"/>
      <c r="TRH37" s="176"/>
      <c r="TRI37" s="176"/>
      <c r="TRJ37" s="176"/>
      <c r="TRK37" s="176"/>
      <c r="TRL37" s="176"/>
      <c r="TRM37" s="176"/>
      <c r="TRN37" s="176"/>
      <c r="TRO37" s="176"/>
      <c r="TRP37" s="176"/>
      <c r="TRQ37" s="176"/>
      <c r="TRR37" s="176"/>
      <c r="TRS37" s="176"/>
      <c r="TRT37" s="176"/>
      <c r="TRU37" s="176"/>
      <c r="TRV37" s="176"/>
      <c r="TRW37" s="176"/>
      <c r="TRX37" s="176"/>
      <c r="TRY37" s="176"/>
      <c r="TRZ37" s="176"/>
      <c r="TSA37" s="176"/>
      <c r="TSB37" s="176"/>
      <c r="TSC37" s="176"/>
      <c r="TSD37" s="176"/>
      <c r="TSE37" s="176"/>
      <c r="TSF37" s="176"/>
      <c r="TSG37" s="176"/>
      <c r="TSH37" s="176"/>
      <c r="TSI37" s="176"/>
      <c r="TSJ37" s="176"/>
      <c r="TSK37" s="176"/>
      <c r="TSL37" s="176"/>
      <c r="TSM37" s="176"/>
      <c r="TSN37" s="176"/>
      <c r="TSO37" s="176"/>
      <c r="TSP37" s="176"/>
      <c r="TSQ37" s="176"/>
      <c r="TSR37" s="176"/>
      <c r="TSS37" s="176"/>
      <c r="TST37" s="176"/>
      <c r="TSU37" s="176"/>
      <c r="TSV37" s="176"/>
      <c r="TSW37" s="176"/>
      <c r="TSX37" s="176"/>
      <c r="TSY37" s="176"/>
      <c r="TSZ37" s="176"/>
      <c r="TTA37" s="176"/>
      <c r="TTB37" s="176"/>
      <c r="TTC37" s="176"/>
      <c r="TTD37" s="176"/>
      <c r="TTE37" s="176"/>
      <c r="TTF37" s="176"/>
      <c r="TTG37" s="176"/>
      <c r="TTH37" s="176"/>
      <c r="TTI37" s="176"/>
      <c r="TTJ37" s="176"/>
      <c r="TTK37" s="176"/>
      <c r="TTL37" s="176"/>
      <c r="TTM37" s="176"/>
      <c r="TTN37" s="176"/>
      <c r="TTO37" s="176"/>
      <c r="TTP37" s="176"/>
      <c r="TTQ37" s="176"/>
      <c r="TTR37" s="176"/>
      <c r="TTS37" s="176"/>
      <c r="TTT37" s="176"/>
      <c r="TTU37" s="176"/>
      <c r="TTV37" s="176"/>
      <c r="TTW37" s="176"/>
      <c r="TTX37" s="176"/>
      <c r="TTY37" s="176"/>
      <c r="TTZ37" s="176"/>
      <c r="TUA37" s="176"/>
      <c r="TUB37" s="176"/>
      <c r="TUC37" s="176"/>
      <c r="TUD37" s="176"/>
      <c r="TUE37" s="176"/>
      <c r="TUF37" s="176"/>
      <c r="TUG37" s="176"/>
      <c r="TUH37" s="176"/>
      <c r="TUI37" s="176"/>
      <c r="TUJ37" s="176"/>
      <c r="TUK37" s="176"/>
      <c r="TUL37" s="176"/>
      <c r="TUM37" s="176"/>
      <c r="TUN37" s="176"/>
      <c r="TUO37" s="176"/>
      <c r="TUP37" s="176"/>
      <c r="TUQ37" s="176"/>
      <c r="TUR37" s="176"/>
      <c r="TUS37" s="176"/>
      <c r="TUT37" s="176"/>
      <c r="TUU37" s="176"/>
      <c r="TUV37" s="176"/>
      <c r="TUW37" s="176"/>
      <c r="TUX37" s="176"/>
      <c r="TUY37" s="176"/>
      <c r="TUZ37" s="176"/>
      <c r="TVA37" s="176"/>
      <c r="TVB37" s="176"/>
      <c r="TVC37" s="176"/>
      <c r="TVD37" s="176"/>
      <c r="TVE37" s="176"/>
      <c r="TVF37" s="176"/>
      <c r="TVG37" s="176"/>
      <c r="TVH37" s="176"/>
      <c r="TVI37" s="176"/>
      <c r="TVJ37" s="176"/>
      <c r="TVK37" s="176"/>
      <c r="TVL37" s="176"/>
      <c r="TVM37" s="176"/>
      <c r="TVN37" s="176"/>
      <c r="TVO37" s="176"/>
      <c r="TVP37" s="176"/>
      <c r="TVQ37" s="176"/>
      <c r="TVR37" s="176"/>
      <c r="TVS37" s="176"/>
      <c r="TVT37" s="176"/>
      <c r="TVU37" s="176"/>
      <c r="TVV37" s="176"/>
      <c r="TVW37" s="176"/>
      <c r="TVX37" s="176"/>
      <c r="TVY37" s="176"/>
      <c r="TVZ37" s="176"/>
      <c r="TWA37" s="176"/>
      <c r="TWB37" s="176"/>
      <c r="TWC37" s="176"/>
      <c r="TWD37" s="176"/>
      <c r="TWE37" s="176"/>
      <c r="TWF37" s="176"/>
      <c r="TWG37" s="176"/>
      <c r="TWH37" s="176"/>
      <c r="TWI37" s="176"/>
      <c r="TWJ37" s="176"/>
      <c r="TWK37" s="176"/>
      <c r="TWL37" s="176"/>
      <c r="TWM37" s="176"/>
      <c r="TWN37" s="176"/>
      <c r="TWO37" s="176"/>
      <c r="TWP37" s="176"/>
      <c r="TWQ37" s="176"/>
      <c r="TWR37" s="176"/>
      <c r="TWS37" s="176"/>
      <c r="TWT37" s="176"/>
      <c r="TWU37" s="176"/>
      <c r="TWV37" s="176"/>
      <c r="TWW37" s="176"/>
      <c r="TWX37" s="176"/>
      <c r="TWY37" s="176"/>
      <c r="TWZ37" s="176"/>
      <c r="TXA37" s="176"/>
      <c r="TXB37" s="176"/>
      <c r="TXC37" s="176"/>
      <c r="TXD37" s="176"/>
      <c r="TXE37" s="176"/>
      <c r="TXF37" s="176"/>
      <c r="TXG37" s="176"/>
      <c r="TXH37" s="176"/>
      <c r="TXI37" s="176"/>
      <c r="TXJ37" s="176"/>
      <c r="TXK37" s="176"/>
      <c r="TXL37" s="176"/>
      <c r="TXM37" s="176"/>
      <c r="TXN37" s="176"/>
      <c r="TXO37" s="176"/>
      <c r="TXP37" s="176"/>
      <c r="TXQ37" s="176"/>
      <c r="TXR37" s="176"/>
      <c r="TXS37" s="176"/>
      <c r="TXT37" s="176"/>
      <c r="TXU37" s="176"/>
      <c r="TXV37" s="176"/>
      <c r="TXW37" s="176"/>
      <c r="TXX37" s="176"/>
      <c r="TXY37" s="176"/>
      <c r="TXZ37" s="176"/>
      <c r="TYA37" s="176"/>
      <c r="TYB37" s="176"/>
      <c r="TYC37" s="176"/>
      <c r="TYD37" s="176"/>
      <c r="TYE37" s="176"/>
      <c r="TYF37" s="176"/>
      <c r="TYG37" s="176"/>
      <c r="TYH37" s="176"/>
      <c r="TYI37" s="176"/>
      <c r="TYJ37" s="176"/>
      <c r="TYK37" s="176"/>
      <c r="TYL37" s="176"/>
      <c r="TYM37" s="176"/>
      <c r="TYN37" s="176"/>
      <c r="TYO37" s="176"/>
      <c r="TYP37" s="176"/>
      <c r="TYQ37" s="176"/>
      <c r="TYR37" s="176"/>
      <c r="TYS37" s="176"/>
      <c r="TYT37" s="176"/>
      <c r="TYU37" s="176"/>
      <c r="TYV37" s="176"/>
      <c r="TYW37" s="176"/>
      <c r="TYX37" s="176"/>
      <c r="TYY37" s="176"/>
      <c r="TYZ37" s="176"/>
      <c r="TZA37" s="176"/>
      <c r="TZB37" s="176"/>
      <c r="TZC37" s="176"/>
      <c r="TZD37" s="176"/>
      <c r="TZE37" s="176"/>
      <c r="TZF37" s="176"/>
      <c r="TZG37" s="176"/>
      <c r="TZH37" s="176"/>
      <c r="TZI37" s="176"/>
      <c r="TZJ37" s="176"/>
      <c r="TZK37" s="176"/>
      <c r="TZL37" s="176"/>
      <c r="TZM37" s="176"/>
      <c r="TZN37" s="176"/>
      <c r="TZO37" s="176"/>
      <c r="TZP37" s="176"/>
      <c r="TZQ37" s="176"/>
      <c r="TZR37" s="176"/>
      <c r="TZS37" s="176"/>
      <c r="TZT37" s="176"/>
      <c r="TZU37" s="176"/>
      <c r="TZV37" s="176"/>
      <c r="TZW37" s="176"/>
      <c r="TZX37" s="176"/>
      <c r="TZY37" s="176"/>
      <c r="TZZ37" s="176"/>
      <c r="UAA37" s="176"/>
      <c r="UAB37" s="176"/>
      <c r="UAC37" s="176"/>
      <c r="UAD37" s="176"/>
      <c r="UAE37" s="176"/>
      <c r="UAF37" s="176"/>
      <c r="UAG37" s="176"/>
      <c r="UAH37" s="176"/>
      <c r="UAI37" s="176"/>
      <c r="UAJ37" s="176"/>
      <c r="UAK37" s="176"/>
      <c r="UAL37" s="176"/>
      <c r="UAM37" s="176"/>
      <c r="UAN37" s="176"/>
      <c r="UAO37" s="176"/>
      <c r="UAP37" s="176"/>
      <c r="UAQ37" s="176"/>
      <c r="UAR37" s="176"/>
      <c r="UAS37" s="176"/>
      <c r="UAT37" s="176"/>
      <c r="UAU37" s="176"/>
      <c r="UAV37" s="176"/>
      <c r="UAW37" s="176"/>
      <c r="UAX37" s="176"/>
      <c r="UAY37" s="176"/>
      <c r="UAZ37" s="176"/>
      <c r="UBA37" s="176"/>
      <c r="UBB37" s="176"/>
      <c r="UBC37" s="176"/>
      <c r="UBD37" s="176"/>
      <c r="UBE37" s="176"/>
      <c r="UBF37" s="176"/>
      <c r="UBG37" s="176"/>
      <c r="UBH37" s="176"/>
      <c r="UBI37" s="176"/>
      <c r="UBJ37" s="176"/>
      <c r="UBK37" s="176"/>
      <c r="UBL37" s="176"/>
      <c r="UBM37" s="176"/>
      <c r="UBN37" s="176"/>
      <c r="UBO37" s="176"/>
      <c r="UBP37" s="176"/>
      <c r="UBQ37" s="176"/>
      <c r="UBR37" s="176"/>
      <c r="UBS37" s="176"/>
      <c r="UBT37" s="176"/>
      <c r="UBU37" s="176"/>
      <c r="UBV37" s="176"/>
      <c r="UBW37" s="176"/>
      <c r="UBX37" s="176"/>
      <c r="UBY37" s="176"/>
      <c r="UBZ37" s="176"/>
      <c r="UCA37" s="176"/>
      <c r="UCB37" s="176"/>
      <c r="UCC37" s="176"/>
      <c r="UCD37" s="176"/>
      <c r="UCE37" s="176"/>
      <c r="UCF37" s="176"/>
      <c r="UCG37" s="176"/>
      <c r="UCH37" s="176"/>
      <c r="UCI37" s="176"/>
      <c r="UCJ37" s="176"/>
      <c r="UCK37" s="176"/>
      <c r="UCL37" s="176"/>
      <c r="UCM37" s="176"/>
      <c r="UCN37" s="176"/>
      <c r="UCO37" s="176"/>
      <c r="UCP37" s="176"/>
      <c r="UCQ37" s="176"/>
      <c r="UCR37" s="176"/>
      <c r="UCS37" s="176"/>
      <c r="UCT37" s="176"/>
      <c r="UCU37" s="176"/>
      <c r="UCV37" s="176"/>
      <c r="UCW37" s="176"/>
      <c r="UCX37" s="176"/>
      <c r="UCY37" s="176"/>
      <c r="UCZ37" s="176"/>
      <c r="UDA37" s="176"/>
      <c r="UDB37" s="176"/>
      <c r="UDC37" s="176"/>
      <c r="UDD37" s="176"/>
      <c r="UDE37" s="176"/>
      <c r="UDF37" s="176"/>
      <c r="UDG37" s="176"/>
      <c r="UDH37" s="176"/>
      <c r="UDI37" s="176"/>
      <c r="UDJ37" s="176"/>
      <c r="UDK37" s="176"/>
      <c r="UDL37" s="176"/>
      <c r="UDM37" s="176"/>
      <c r="UDN37" s="176"/>
      <c r="UDO37" s="176"/>
      <c r="UDP37" s="176"/>
      <c r="UDQ37" s="176"/>
      <c r="UDR37" s="176"/>
      <c r="UDS37" s="176"/>
      <c r="UDT37" s="176"/>
      <c r="UDU37" s="176"/>
      <c r="UDV37" s="176"/>
      <c r="UDW37" s="176"/>
      <c r="UDX37" s="176"/>
      <c r="UDY37" s="176"/>
      <c r="UDZ37" s="176"/>
      <c r="UEA37" s="176"/>
      <c r="UEB37" s="176"/>
      <c r="UEC37" s="176"/>
      <c r="UED37" s="176"/>
      <c r="UEE37" s="176"/>
      <c r="UEF37" s="176"/>
      <c r="UEG37" s="176"/>
      <c r="UEH37" s="176"/>
      <c r="UEI37" s="176"/>
      <c r="UEJ37" s="176"/>
      <c r="UEK37" s="176"/>
      <c r="UEL37" s="176"/>
      <c r="UEM37" s="176"/>
      <c r="UEN37" s="176"/>
      <c r="UEO37" s="176"/>
      <c r="UEP37" s="176"/>
      <c r="UEQ37" s="176"/>
      <c r="UER37" s="176"/>
      <c r="UES37" s="176"/>
      <c r="UET37" s="176"/>
      <c r="UEU37" s="176"/>
      <c r="UEV37" s="176"/>
      <c r="UEW37" s="176"/>
      <c r="UEX37" s="176"/>
      <c r="UEY37" s="176"/>
      <c r="UEZ37" s="176"/>
      <c r="UFA37" s="176"/>
      <c r="UFB37" s="176"/>
      <c r="UFC37" s="176"/>
      <c r="UFD37" s="176"/>
      <c r="UFE37" s="176"/>
      <c r="UFF37" s="176"/>
      <c r="UFG37" s="176"/>
      <c r="UFH37" s="176"/>
      <c r="UFI37" s="176"/>
      <c r="UFJ37" s="176"/>
      <c r="UFK37" s="176"/>
      <c r="UFL37" s="176"/>
      <c r="UFM37" s="176"/>
      <c r="UFN37" s="176"/>
      <c r="UFO37" s="176"/>
      <c r="UFP37" s="176"/>
      <c r="UFQ37" s="176"/>
      <c r="UFR37" s="176"/>
      <c r="UFS37" s="176"/>
      <c r="UFT37" s="176"/>
      <c r="UFU37" s="176"/>
      <c r="UFV37" s="176"/>
      <c r="UFW37" s="176"/>
      <c r="UFX37" s="176"/>
      <c r="UFY37" s="176"/>
      <c r="UFZ37" s="176"/>
      <c r="UGA37" s="176"/>
      <c r="UGB37" s="176"/>
      <c r="UGC37" s="176"/>
      <c r="UGD37" s="176"/>
      <c r="UGE37" s="176"/>
      <c r="UGF37" s="176"/>
      <c r="UGG37" s="176"/>
      <c r="UGH37" s="176"/>
      <c r="UGI37" s="176"/>
      <c r="UGJ37" s="176"/>
      <c r="UGK37" s="176"/>
      <c r="UGL37" s="176"/>
      <c r="UGM37" s="176"/>
      <c r="UGN37" s="176"/>
      <c r="UGO37" s="176"/>
      <c r="UGP37" s="176"/>
      <c r="UGQ37" s="176"/>
      <c r="UGR37" s="176"/>
      <c r="UGS37" s="176"/>
      <c r="UGT37" s="176"/>
      <c r="UGU37" s="176"/>
      <c r="UGV37" s="176"/>
      <c r="UGW37" s="176"/>
      <c r="UGX37" s="176"/>
      <c r="UGY37" s="176"/>
      <c r="UGZ37" s="176"/>
      <c r="UHA37" s="176"/>
      <c r="UHB37" s="176"/>
      <c r="UHC37" s="176"/>
      <c r="UHD37" s="176"/>
      <c r="UHE37" s="176"/>
      <c r="UHF37" s="176"/>
      <c r="UHG37" s="176"/>
      <c r="UHH37" s="176"/>
      <c r="UHI37" s="176"/>
      <c r="UHJ37" s="176"/>
      <c r="UHK37" s="176"/>
      <c r="UHL37" s="176"/>
      <c r="UHM37" s="176"/>
      <c r="UHN37" s="176"/>
      <c r="UHO37" s="176"/>
      <c r="UHP37" s="176"/>
      <c r="UHQ37" s="176"/>
      <c r="UHR37" s="176"/>
      <c r="UHS37" s="176"/>
      <c r="UHT37" s="176"/>
      <c r="UHU37" s="176"/>
      <c r="UHV37" s="176"/>
      <c r="UHW37" s="176"/>
      <c r="UHX37" s="176"/>
      <c r="UHY37" s="176"/>
      <c r="UHZ37" s="176"/>
      <c r="UIA37" s="176"/>
      <c r="UIB37" s="176"/>
      <c r="UIC37" s="176"/>
      <c r="UID37" s="176"/>
      <c r="UIE37" s="176"/>
      <c r="UIF37" s="176"/>
      <c r="UIG37" s="176"/>
      <c r="UIH37" s="176"/>
      <c r="UII37" s="176"/>
      <c r="UIJ37" s="176"/>
      <c r="UIK37" s="176"/>
      <c r="UIL37" s="176"/>
      <c r="UIM37" s="176"/>
      <c r="UIN37" s="176"/>
      <c r="UIO37" s="176"/>
      <c r="UIP37" s="176"/>
      <c r="UIQ37" s="176"/>
      <c r="UIR37" s="176"/>
      <c r="UIS37" s="176"/>
      <c r="UIT37" s="176"/>
      <c r="UIU37" s="176"/>
      <c r="UIV37" s="176"/>
      <c r="UIW37" s="176"/>
      <c r="UIX37" s="176"/>
      <c r="UIY37" s="176"/>
      <c r="UIZ37" s="176"/>
      <c r="UJA37" s="176"/>
      <c r="UJB37" s="176"/>
      <c r="UJC37" s="176"/>
      <c r="UJD37" s="176"/>
      <c r="UJE37" s="176"/>
      <c r="UJF37" s="176"/>
      <c r="UJG37" s="176"/>
      <c r="UJH37" s="176"/>
      <c r="UJI37" s="176"/>
      <c r="UJJ37" s="176"/>
      <c r="UJK37" s="176"/>
      <c r="UJL37" s="176"/>
      <c r="UJM37" s="176"/>
      <c r="UJN37" s="176"/>
      <c r="UJO37" s="176"/>
      <c r="UJP37" s="176"/>
      <c r="UJQ37" s="176"/>
      <c r="UJR37" s="176"/>
      <c r="UJS37" s="176"/>
      <c r="UJT37" s="176"/>
      <c r="UJU37" s="176"/>
      <c r="UJV37" s="176"/>
      <c r="UJW37" s="176"/>
      <c r="UJX37" s="176"/>
      <c r="UJY37" s="176"/>
      <c r="UJZ37" s="176"/>
      <c r="UKA37" s="176"/>
      <c r="UKB37" s="176"/>
      <c r="UKC37" s="176"/>
      <c r="UKD37" s="176"/>
      <c r="UKE37" s="176"/>
      <c r="UKF37" s="176"/>
      <c r="UKG37" s="176"/>
      <c r="UKH37" s="176"/>
      <c r="UKI37" s="176"/>
      <c r="UKJ37" s="176"/>
      <c r="UKK37" s="176"/>
      <c r="UKL37" s="176"/>
      <c r="UKM37" s="176"/>
      <c r="UKN37" s="176"/>
      <c r="UKO37" s="176"/>
      <c r="UKP37" s="176"/>
      <c r="UKQ37" s="176"/>
      <c r="UKR37" s="176"/>
      <c r="UKS37" s="176"/>
      <c r="UKT37" s="176"/>
      <c r="UKU37" s="176"/>
      <c r="UKV37" s="176"/>
      <c r="UKW37" s="176"/>
      <c r="UKX37" s="176"/>
      <c r="UKY37" s="176"/>
      <c r="UKZ37" s="176"/>
      <c r="ULA37" s="176"/>
      <c r="ULB37" s="176"/>
      <c r="ULC37" s="176"/>
      <c r="ULD37" s="176"/>
      <c r="ULE37" s="176"/>
      <c r="ULF37" s="176"/>
      <c r="ULG37" s="176"/>
      <c r="ULH37" s="176"/>
      <c r="ULI37" s="176"/>
      <c r="ULJ37" s="176"/>
      <c r="ULK37" s="176"/>
      <c r="ULL37" s="176"/>
      <c r="ULM37" s="176"/>
      <c r="ULN37" s="176"/>
      <c r="ULO37" s="176"/>
      <c r="ULP37" s="176"/>
      <c r="ULQ37" s="176"/>
      <c r="ULR37" s="176"/>
      <c r="ULS37" s="176"/>
      <c r="ULT37" s="176"/>
      <c r="ULU37" s="176"/>
      <c r="ULV37" s="176"/>
      <c r="ULW37" s="176"/>
      <c r="ULX37" s="176"/>
      <c r="ULY37" s="176"/>
      <c r="ULZ37" s="176"/>
      <c r="UMA37" s="176"/>
      <c r="UMB37" s="176"/>
      <c r="UMC37" s="176"/>
      <c r="UMD37" s="176"/>
      <c r="UME37" s="176"/>
      <c r="UMF37" s="176"/>
      <c r="UMG37" s="176"/>
      <c r="UMH37" s="176"/>
      <c r="UMI37" s="176"/>
      <c r="UMJ37" s="176"/>
      <c r="UMK37" s="176"/>
      <c r="UML37" s="176"/>
      <c r="UMM37" s="176"/>
      <c r="UMN37" s="176"/>
      <c r="UMO37" s="176"/>
      <c r="UMP37" s="176"/>
      <c r="UMQ37" s="176"/>
      <c r="UMR37" s="176"/>
      <c r="UMS37" s="176"/>
      <c r="UMT37" s="176"/>
      <c r="UMU37" s="176"/>
      <c r="UMV37" s="176"/>
      <c r="UMW37" s="176"/>
      <c r="UMX37" s="176"/>
      <c r="UMY37" s="176"/>
      <c r="UMZ37" s="176"/>
      <c r="UNA37" s="176"/>
      <c r="UNB37" s="176"/>
      <c r="UNC37" s="176"/>
      <c r="UND37" s="176"/>
      <c r="UNE37" s="176"/>
      <c r="UNF37" s="176"/>
      <c r="UNG37" s="176"/>
      <c r="UNH37" s="176"/>
      <c r="UNI37" s="176"/>
      <c r="UNJ37" s="176"/>
      <c r="UNK37" s="176"/>
      <c r="UNL37" s="176"/>
      <c r="UNM37" s="176"/>
      <c r="UNN37" s="176"/>
      <c r="UNO37" s="176"/>
      <c r="UNP37" s="176"/>
      <c r="UNQ37" s="176"/>
      <c r="UNR37" s="176"/>
      <c r="UNS37" s="176"/>
      <c r="UNT37" s="176"/>
      <c r="UNU37" s="176"/>
      <c r="UNV37" s="176"/>
      <c r="UNW37" s="176"/>
      <c r="UNX37" s="176"/>
      <c r="UNY37" s="176"/>
      <c r="UNZ37" s="176"/>
      <c r="UOA37" s="176"/>
      <c r="UOB37" s="176"/>
      <c r="UOC37" s="176"/>
      <c r="UOD37" s="176"/>
      <c r="UOE37" s="176"/>
      <c r="UOF37" s="176"/>
      <c r="UOG37" s="176"/>
      <c r="UOH37" s="176"/>
      <c r="UOI37" s="176"/>
      <c r="UOJ37" s="176"/>
      <c r="UOK37" s="176"/>
      <c r="UOL37" s="176"/>
      <c r="UOM37" s="176"/>
      <c r="UON37" s="176"/>
      <c r="UOO37" s="176"/>
      <c r="UOP37" s="176"/>
      <c r="UOQ37" s="176"/>
      <c r="UOR37" s="176"/>
      <c r="UOS37" s="176"/>
      <c r="UOT37" s="176"/>
      <c r="UOU37" s="176"/>
      <c r="UOV37" s="176"/>
      <c r="UOW37" s="176"/>
      <c r="UOX37" s="176"/>
      <c r="UOY37" s="176"/>
      <c r="UOZ37" s="176"/>
      <c r="UPA37" s="176"/>
      <c r="UPB37" s="176"/>
      <c r="UPC37" s="176"/>
      <c r="UPD37" s="176"/>
      <c r="UPE37" s="176"/>
      <c r="UPF37" s="176"/>
      <c r="UPG37" s="176"/>
      <c r="UPH37" s="176"/>
      <c r="UPI37" s="176"/>
      <c r="UPJ37" s="176"/>
      <c r="UPK37" s="176"/>
      <c r="UPL37" s="176"/>
      <c r="UPM37" s="176"/>
      <c r="UPN37" s="176"/>
      <c r="UPO37" s="176"/>
      <c r="UPP37" s="176"/>
      <c r="UPQ37" s="176"/>
      <c r="UPR37" s="176"/>
      <c r="UPS37" s="176"/>
      <c r="UPT37" s="176"/>
      <c r="UPU37" s="176"/>
      <c r="UPV37" s="176"/>
      <c r="UPW37" s="176"/>
      <c r="UPX37" s="176"/>
      <c r="UPY37" s="176"/>
      <c r="UPZ37" s="176"/>
      <c r="UQA37" s="176"/>
      <c r="UQB37" s="176"/>
      <c r="UQC37" s="176"/>
      <c r="UQD37" s="176"/>
      <c r="UQE37" s="176"/>
      <c r="UQF37" s="176"/>
      <c r="UQG37" s="176"/>
      <c r="UQH37" s="176"/>
      <c r="UQI37" s="176"/>
      <c r="UQJ37" s="176"/>
      <c r="UQK37" s="176"/>
      <c r="UQL37" s="176"/>
      <c r="UQM37" s="176"/>
      <c r="UQN37" s="176"/>
      <c r="UQO37" s="176"/>
      <c r="UQP37" s="176"/>
      <c r="UQQ37" s="176"/>
      <c r="UQR37" s="176"/>
      <c r="UQS37" s="176"/>
      <c r="UQT37" s="176"/>
      <c r="UQU37" s="176"/>
      <c r="UQV37" s="176"/>
      <c r="UQW37" s="176"/>
      <c r="UQX37" s="176"/>
      <c r="UQY37" s="176"/>
      <c r="UQZ37" s="176"/>
      <c r="URA37" s="176"/>
      <c r="URB37" s="176"/>
      <c r="URC37" s="176"/>
      <c r="URD37" s="176"/>
      <c r="URE37" s="176"/>
      <c r="URF37" s="176"/>
      <c r="URG37" s="176"/>
      <c r="URH37" s="176"/>
      <c r="URI37" s="176"/>
      <c r="URJ37" s="176"/>
      <c r="URK37" s="176"/>
      <c r="URL37" s="176"/>
      <c r="URM37" s="176"/>
      <c r="URN37" s="176"/>
      <c r="URO37" s="176"/>
      <c r="URP37" s="176"/>
      <c r="URQ37" s="176"/>
      <c r="URR37" s="176"/>
      <c r="URS37" s="176"/>
      <c r="URT37" s="176"/>
      <c r="URU37" s="176"/>
      <c r="URV37" s="176"/>
      <c r="URW37" s="176"/>
      <c r="URX37" s="176"/>
      <c r="URY37" s="176"/>
      <c r="URZ37" s="176"/>
      <c r="USA37" s="176"/>
      <c r="USB37" s="176"/>
      <c r="USC37" s="176"/>
      <c r="USD37" s="176"/>
      <c r="USE37" s="176"/>
      <c r="USF37" s="176"/>
      <c r="USG37" s="176"/>
      <c r="USH37" s="176"/>
      <c r="USI37" s="176"/>
      <c r="USJ37" s="176"/>
      <c r="USK37" s="176"/>
      <c r="USL37" s="176"/>
      <c r="USM37" s="176"/>
      <c r="USN37" s="176"/>
      <c r="USO37" s="176"/>
      <c r="USP37" s="176"/>
      <c r="USQ37" s="176"/>
      <c r="USR37" s="176"/>
      <c r="USS37" s="176"/>
      <c r="UST37" s="176"/>
      <c r="USU37" s="176"/>
      <c r="USV37" s="176"/>
      <c r="USW37" s="176"/>
      <c r="USX37" s="176"/>
      <c r="USY37" s="176"/>
      <c r="USZ37" s="176"/>
      <c r="UTA37" s="176"/>
      <c r="UTB37" s="176"/>
      <c r="UTC37" s="176"/>
      <c r="UTD37" s="176"/>
      <c r="UTE37" s="176"/>
      <c r="UTF37" s="176"/>
      <c r="UTG37" s="176"/>
      <c r="UTH37" s="176"/>
      <c r="UTI37" s="176"/>
      <c r="UTJ37" s="176"/>
      <c r="UTK37" s="176"/>
      <c r="UTL37" s="176"/>
      <c r="UTM37" s="176"/>
      <c r="UTN37" s="176"/>
      <c r="UTO37" s="176"/>
      <c r="UTP37" s="176"/>
      <c r="UTQ37" s="176"/>
      <c r="UTR37" s="176"/>
      <c r="UTS37" s="176"/>
      <c r="UTT37" s="176"/>
      <c r="UTU37" s="176"/>
      <c r="UTV37" s="176"/>
      <c r="UTW37" s="176"/>
      <c r="UTX37" s="176"/>
      <c r="UTY37" s="176"/>
      <c r="UTZ37" s="176"/>
      <c r="UUA37" s="176"/>
      <c r="UUB37" s="176"/>
      <c r="UUC37" s="176"/>
      <c r="UUD37" s="176"/>
      <c r="UUE37" s="176"/>
      <c r="UUF37" s="176"/>
      <c r="UUG37" s="176"/>
      <c r="UUH37" s="176"/>
      <c r="UUI37" s="176"/>
      <c r="UUJ37" s="176"/>
      <c r="UUK37" s="176"/>
      <c r="UUL37" s="176"/>
      <c r="UUM37" s="176"/>
      <c r="UUN37" s="176"/>
      <c r="UUO37" s="176"/>
      <c r="UUP37" s="176"/>
      <c r="UUQ37" s="176"/>
      <c r="UUR37" s="176"/>
      <c r="UUS37" s="176"/>
      <c r="UUT37" s="176"/>
      <c r="UUU37" s="176"/>
      <c r="UUV37" s="176"/>
      <c r="UUW37" s="176"/>
      <c r="UUX37" s="176"/>
      <c r="UUY37" s="176"/>
      <c r="UUZ37" s="176"/>
      <c r="UVA37" s="176"/>
      <c r="UVB37" s="176"/>
      <c r="UVC37" s="176"/>
      <c r="UVD37" s="176"/>
      <c r="UVE37" s="176"/>
      <c r="UVF37" s="176"/>
      <c r="UVG37" s="176"/>
      <c r="UVH37" s="176"/>
      <c r="UVI37" s="176"/>
      <c r="UVJ37" s="176"/>
      <c r="UVK37" s="176"/>
      <c r="UVL37" s="176"/>
      <c r="UVM37" s="176"/>
      <c r="UVN37" s="176"/>
      <c r="UVO37" s="176"/>
      <c r="UVP37" s="176"/>
      <c r="UVQ37" s="176"/>
      <c r="UVR37" s="176"/>
      <c r="UVS37" s="176"/>
      <c r="UVT37" s="176"/>
      <c r="UVU37" s="176"/>
      <c r="UVV37" s="176"/>
      <c r="UVW37" s="176"/>
      <c r="UVX37" s="176"/>
      <c r="UVY37" s="176"/>
      <c r="UVZ37" s="176"/>
      <c r="UWA37" s="176"/>
      <c r="UWB37" s="176"/>
      <c r="UWC37" s="176"/>
      <c r="UWD37" s="176"/>
      <c r="UWE37" s="176"/>
      <c r="UWF37" s="176"/>
      <c r="UWG37" s="176"/>
      <c r="UWH37" s="176"/>
      <c r="UWI37" s="176"/>
      <c r="UWJ37" s="176"/>
      <c r="UWK37" s="176"/>
      <c r="UWL37" s="176"/>
      <c r="UWM37" s="176"/>
      <c r="UWN37" s="176"/>
      <c r="UWO37" s="176"/>
      <c r="UWP37" s="176"/>
      <c r="UWQ37" s="176"/>
      <c r="UWR37" s="176"/>
      <c r="UWS37" s="176"/>
      <c r="UWT37" s="176"/>
      <c r="UWU37" s="176"/>
      <c r="UWV37" s="176"/>
      <c r="UWW37" s="176"/>
      <c r="UWX37" s="176"/>
      <c r="UWY37" s="176"/>
      <c r="UWZ37" s="176"/>
      <c r="UXA37" s="176"/>
      <c r="UXB37" s="176"/>
      <c r="UXC37" s="176"/>
      <c r="UXD37" s="176"/>
      <c r="UXE37" s="176"/>
      <c r="UXF37" s="176"/>
      <c r="UXG37" s="176"/>
      <c r="UXH37" s="176"/>
      <c r="UXI37" s="176"/>
      <c r="UXJ37" s="176"/>
      <c r="UXK37" s="176"/>
      <c r="UXL37" s="176"/>
      <c r="UXM37" s="176"/>
      <c r="UXN37" s="176"/>
      <c r="UXO37" s="176"/>
      <c r="UXP37" s="176"/>
      <c r="UXQ37" s="176"/>
      <c r="UXR37" s="176"/>
      <c r="UXS37" s="176"/>
      <c r="UXT37" s="176"/>
      <c r="UXU37" s="176"/>
      <c r="UXV37" s="176"/>
      <c r="UXW37" s="176"/>
      <c r="UXX37" s="176"/>
      <c r="UXY37" s="176"/>
      <c r="UXZ37" s="176"/>
      <c r="UYA37" s="176"/>
      <c r="UYB37" s="176"/>
      <c r="UYC37" s="176"/>
      <c r="UYD37" s="176"/>
      <c r="UYE37" s="176"/>
      <c r="UYF37" s="176"/>
      <c r="UYG37" s="176"/>
      <c r="UYH37" s="176"/>
      <c r="UYI37" s="176"/>
      <c r="UYJ37" s="176"/>
      <c r="UYK37" s="176"/>
      <c r="UYL37" s="176"/>
      <c r="UYM37" s="176"/>
      <c r="UYN37" s="176"/>
      <c r="UYO37" s="176"/>
      <c r="UYP37" s="176"/>
      <c r="UYQ37" s="176"/>
      <c r="UYR37" s="176"/>
      <c r="UYS37" s="176"/>
      <c r="UYT37" s="176"/>
      <c r="UYU37" s="176"/>
      <c r="UYV37" s="176"/>
      <c r="UYW37" s="176"/>
      <c r="UYX37" s="176"/>
      <c r="UYY37" s="176"/>
      <c r="UYZ37" s="176"/>
      <c r="UZA37" s="176"/>
      <c r="UZB37" s="176"/>
      <c r="UZC37" s="176"/>
      <c r="UZD37" s="176"/>
      <c r="UZE37" s="176"/>
      <c r="UZF37" s="176"/>
      <c r="UZG37" s="176"/>
      <c r="UZH37" s="176"/>
      <c r="UZI37" s="176"/>
      <c r="UZJ37" s="176"/>
      <c r="UZK37" s="176"/>
      <c r="UZL37" s="176"/>
      <c r="UZM37" s="176"/>
      <c r="UZN37" s="176"/>
      <c r="UZO37" s="176"/>
      <c r="UZP37" s="176"/>
      <c r="UZQ37" s="176"/>
      <c r="UZR37" s="176"/>
      <c r="UZS37" s="176"/>
      <c r="UZT37" s="176"/>
      <c r="UZU37" s="176"/>
      <c r="UZV37" s="176"/>
      <c r="UZW37" s="176"/>
      <c r="UZX37" s="176"/>
      <c r="UZY37" s="176"/>
      <c r="UZZ37" s="176"/>
      <c r="VAA37" s="176"/>
      <c r="VAB37" s="176"/>
      <c r="VAC37" s="176"/>
      <c r="VAD37" s="176"/>
      <c r="VAE37" s="176"/>
      <c r="VAF37" s="176"/>
      <c r="VAG37" s="176"/>
      <c r="VAH37" s="176"/>
      <c r="VAI37" s="176"/>
      <c r="VAJ37" s="176"/>
      <c r="VAK37" s="176"/>
      <c r="VAL37" s="176"/>
      <c r="VAM37" s="176"/>
      <c r="VAN37" s="176"/>
      <c r="VAO37" s="176"/>
      <c r="VAP37" s="176"/>
      <c r="VAQ37" s="176"/>
      <c r="VAR37" s="176"/>
      <c r="VAS37" s="176"/>
      <c r="VAT37" s="176"/>
      <c r="VAU37" s="176"/>
      <c r="VAV37" s="176"/>
      <c r="VAW37" s="176"/>
      <c r="VAX37" s="176"/>
      <c r="VAY37" s="176"/>
      <c r="VAZ37" s="176"/>
      <c r="VBA37" s="176"/>
      <c r="VBB37" s="176"/>
      <c r="VBC37" s="176"/>
      <c r="VBD37" s="176"/>
      <c r="VBE37" s="176"/>
      <c r="VBF37" s="176"/>
      <c r="VBG37" s="176"/>
      <c r="VBH37" s="176"/>
      <c r="VBI37" s="176"/>
      <c r="VBJ37" s="176"/>
      <c r="VBK37" s="176"/>
      <c r="VBL37" s="176"/>
      <c r="VBM37" s="176"/>
      <c r="VBN37" s="176"/>
      <c r="VBO37" s="176"/>
      <c r="VBP37" s="176"/>
      <c r="VBQ37" s="176"/>
      <c r="VBR37" s="176"/>
      <c r="VBS37" s="176"/>
      <c r="VBT37" s="176"/>
      <c r="VBU37" s="176"/>
      <c r="VBV37" s="176"/>
      <c r="VBW37" s="176"/>
      <c r="VBX37" s="176"/>
      <c r="VBY37" s="176"/>
      <c r="VBZ37" s="176"/>
      <c r="VCA37" s="176"/>
      <c r="VCB37" s="176"/>
      <c r="VCC37" s="176"/>
      <c r="VCD37" s="176"/>
      <c r="VCE37" s="176"/>
      <c r="VCF37" s="176"/>
      <c r="VCG37" s="176"/>
      <c r="VCH37" s="176"/>
      <c r="VCI37" s="176"/>
      <c r="VCJ37" s="176"/>
      <c r="VCK37" s="176"/>
      <c r="VCL37" s="176"/>
      <c r="VCM37" s="176"/>
      <c r="VCN37" s="176"/>
      <c r="VCO37" s="176"/>
      <c r="VCP37" s="176"/>
      <c r="VCQ37" s="176"/>
      <c r="VCR37" s="176"/>
      <c r="VCS37" s="176"/>
      <c r="VCT37" s="176"/>
      <c r="VCU37" s="176"/>
      <c r="VCV37" s="176"/>
      <c r="VCW37" s="176"/>
      <c r="VCX37" s="176"/>
      <c r="VCY37" s="176"/>
      <c r="VCZ37" s="176"/>
      <c r="VDA37" s="176"/>
      <c r="VDB37" s="176"/>
      <c r="VDC37" s="176"/>
      <c r="VDD37" s="176"/>
      <c r="VDE37" s="176"/>
      <c r="VDF37" s="176"/>
      <c r="VDG37" s="176"/>
      <c r="VDH37" s="176"/>
      <c r="VDI37" s="176"/>
      <c r="VDJ37" s="176"/>
      <c r="VDK37" s="176"/>
      <c r="VDL37" s="176"/>
      <c r="VDM37" s="176"/>
      <c r="VDN37" s="176"/>
      <c r="VDO37" s="176"/>
      <c r="VDP37" s="176"/>
      <c r="VDQ37" s="176"/>
      <c r="VDR37" s="176"/>
      <c r="VDS37" s="176"/>
      <c r="VDT37" s="176"/>
      <c r="VDU37" s="176"/>
      <c r="VDV37" s="176"/>
      <c r="VDW37" s="176"/>
      <c r="VDX37" s="176"/>
      <c r="VDY37" s="176"/>
      <c r="VDZ37" s="176"/>
      <c r="VEA37" s="176"/>
      <c r="VEB37" s="176"/>
      <c r="VEC37" s="176"/>
      <c r="VED37" s="176"/>
      <c r="VEE37" s="176"/>
      <c r="VEF37" s="176"/>
      <c r="VEG37" s="176"/>
      <c r="VEH37" s="176"/>
      <c r="VEI37" s="176"/>
      <c r="VEJ37" s="176"/>
      <c r="VEK37" s="176"/>
      <c r="VEL37" s="176"/>
      <c r="VEM37" s="176"/>
      <c r="VEN37" s="176"/>
      <c r="VEO37" s="176"/>
      <c r="VEP37" s="176"/>
      <c r="VEQ37" s="176"/>
      <c r="VER37" s="176"/>
      <c r="VES37" s="176"/>
      <c r="VET37" s="176"/>
      <c r="VEU37" s="176"/>
      <c r="VEV37" s="176"/>
      <c r="VEW37" s="176"/>
      <c r="VEX37" s="176"/>
      <c r="VEY37" s="176"/>
      <c r="VEZ37" s="176"/>
      <c r="VFA37" s="176"/>
      <c r="VFB37" s="176"/>
      <c r="VFC37" s="176"/>
      <c r="VFD37" s="176"/>
      <c r="VFE37" s="176"/>
      <c r="VFF37" s="176"/>
      <c r="VFG37" s="176"/>
      <c r="VFH37" s="176"/>
      <c r="VFI37" s="176"/>
      <c r="VFJ37" s="176"/>
      <c r="VFK37" s="176"/>
      <c r="VFL37" s="176"/>
      <c r="VFM37" s="176"/>
      <c r="VFN37" s="176"/>
      <c r="VFO37" s="176"/>
      <c r="VFP37" s="176"/>
      <c r="VFQ37" s="176"/>
      <c r="VFR37" s="176"/>
      <c r="VFS37" s="176"/>
      <c r="VFT37" s="176"/>
      <c r="VFU37" s="176"/>
      <c r="VFV37" s="176"/>
      <c r="VFW37" s="176"/>
      <c r="VFX37" s="176"/>
      <c r="VFY37" s="176"/>
      <c r="VFZ37" s="176"/>
      <c r="VGA37" s="176"/>
      <c r="VGB37" s="176"/>
      <c r="VGC37" s="176"/>
      <c r="VGD37" s="176"/>
      <c r="VGE37" s="176"/>
      <c r="VGF37" s="176"/>
      <c r="VGG37" s="176"/>
      <c r="VGH37" s="176"/>
      <c r="VGI37" s="176"/>
      <c r="VGJ37" s="176"/>
      <c r="VGK37" s="176"/>
      <c r="VGL37" s="176"/>
      <c r="VGM37" s="176"/>
      <c r="VGN37" s="176"/>
      <c r="VGO37" s="176"/>
      <c r="VGP37" s="176"/>
      <c r="VGQ37" s="176"/>
      <c r="VGR37" s="176"/>
      <c r="VGS37" s="176"/>
      <c r="VGT37" s="176"/>
      <c r="VGU37" s="176"/>
      <c r="VGV37" s="176"/>
      <c r="VGW37" s="176"/>
      <c r="VGX37" s="176"/>
      <c r="VGY37" s="176"/>
      <c r="VGZ37" s="176"/>
      <c r="VHA37" s="176"/>
      <c r="VHB37" s="176"/>
      <c r="VHC37" s="176"/>
      <c r="VHD37" s="176"/>
      <c r="VHE37" s="176"/>
      <c r="VHF37" s="176"/>
      <c r="VHG37" s="176"/>
      <c r="VHH37" s="176"/>
      <c r="VHI37" s="176"/>
      <c r="VHJ37" s="176"/>
      <c r="VHK37" s="176"/>
      <c r="VHL37" s="176"/>
      <c r="VHM37" s="176"/>
      <c r="VHN37" s="176"/>
      <c r="VHO37" s="176"/>
      <c r="VHP37" s="176"/>
      <c r="VHQ37" s="176"/>
      <c r="VHR37" s="176"/>
      <c r="VHS37" s="176"/>
      <c r="VHT37" s="176"/>
      <c r="VHU37" s="176"/>
      <c r="VHV37" s="176"/>
      <c r="VHW37" s="176"/>
      <c r="VHX37" s="176"/>
      <c r="VHY37" s="176"/>
      <c r="VHZ37" s="176"/>
      <c r="VIA37" s="176"/>
      <c r="VIB37" s="176"/>
      <c r="VIC37" s="176"/>
      <c r="VID37" s="176"/>
      <c r="VIE37" s="176"/>
      <c r="VIF37" s="176"/>
      <c r="VIG37" s="176"/>
      <c r="VIH37" s="176"/>
      <c r="VII37" s="176"/>
      <c r="VIJ37" s="176"/>
      <c r="VIK37" s="176"/>
      <c r="VIL37" s="176"/>
      <c r="VIM37" s="176"/>
      <c r="VIN37" s="176"/>
      <c r="VIO37" s="176"/>
      <c r="VIP37" s="176"/>
      <c r="VIQ37" s="176"/>
      <c r="VIR37" s="176"/>
      <c r="VIS37" s="176"/>
      <c r="VIT37" s="176"/>
      <c r="VIU37" s="176"/>
      <c r="VIV37" s="176"/>
      <c r="VIW37" s="176"/>
      <c r="VIX37" s="176"/>
      <c r="VIY37" s="176"/>
      <c r="VIZ37" s="176"/>
      <c r="VJA37" s="176"/>
      <c r="VJB37" s="176"/>
      <c r="VJC37" s="176"/>
      <c r="VJD37" s="176"/>
      <c r="VJE37" s="176"/>
      <c r="VJF37" s="176"/>
      <c r="VJG37" s="176"/>
      <c r="VJH37" s="176"/>
      <c r="VJI37" s="176"/>
      <c r="VJJ37" s="176"/>
      <c r="VJK37" s="176"/>
      <c r="VJL37" s="176"/>
      <c r="VJM37" s="176"/>
      <c r="VJN37" s="176"/>
      <c r="VJO37" s="176"/>
      <c r="VJP37" s="176"/>
      <c r="VJQ37" s="176"/>
      <c r="VJR37" s="176"/>
      <c r="VJS37" s="176"/>
      <c r="VJT37" s="176"/>
      <c r="VJU37" s="176"/>
      <c r="VJV37" s="176"/>
      <c r="VJW37" s="176"/>
      <c r="VJX37" s="176"/>
      <c r="VJY37" s="176"/>
      <c r="VJZ37" s="176"/>
      <c r="VKA37" s="176"/>
      <c r="VKB37" s="176"/>
      <c r="VKC37" s="176"/>
      <c r="VKD37" s="176"/>
      <c r="VKE37" s="176"/>
      <c r="VKF37" s="176"/>
      <c r="VKG37" s="176"/>
      <c r="VKH37" s="176"/>
      <c r="VKI37" s="176"/>
      <c r="VKJ37" s="176"/>
      <c r="VKK37" s="176"/>
      <c r="VKL37" s="176"/>
      <c r="VKM37" s="176"/>
      <c r="VKN37" s="176"/>
      <c r="VKO37" s="176"/>
      <c r="VKP37" s="176"/>
      <c r="VKQ37" s="176"/>
      <c r="VKR37" s="176"/>
      <c r="VKS37" s="176"/>
      <c r="VKT37" s="176"/>
      <c r="VKU37" s="176"/>
      <c r="VKV37" s="176"/>
      <c r="VKW37" s="176"/>
      <c r="VKX37" s="176"/>
      <c r="VKY37" s="176"/>
      <c r="VKZ37" s="176"/>
      <c r="VLA37" s="176"/>
      <c r="VLB37" s="176"/>
      <c r="VLC37" s="176"/>
      <c r="VLD37" s="176"/>
      <c r="VLE37" s="176"/>
      <c r="VLF37" s="176"/>
      <c r="VLG37" s="176"/>
      <c r="VLH37" s="176"/>
      <c r="VLI37" s="176"/>
      <c r="VLJ37" s="176"/>
      <c r="VLK37" s="176"/>
      <c r="VLL37" s="176"/>
      <c r="VLM37" s="176"/>
      <c r="VLN37" s="176"/>
      <c r="VLO37" s="176"/>
      <c r="VLP37" s="176"/>
      <c r="VLQ37" s="176"/>
      <c r="VLR37" s="176"/>
      <c r="VLS37" s="176"/>
      <c r="VLT37" s="176"/>
      <c r="VLU37" s="176"/>
      <c r="VLV37" s="176"/>
      <c r="VLW37" s="176"/>
      <c r="VLX37" s="176"/>
      <c r="VLY37" s="176"/>
      <c r="VLZ37" s="176"/>
      <c r="VMA37" s="176"/>
      <c r="VMB37" s="176"/>
      <c r="VMC37" s="176"/>
      <c r="VMD37" s="176"/>
      <c r="VME37" s="176"/>
      <c r="VMF37" s="176"/>
      <c r="VMG37" s="176"/>
      <c r="VMH37" s="176"/>
      <c r="VMI37" s="176"/>
      <c r="VMJ37" s="176"/>
      <c r="VMK37" s="176"/>
      <c r="VML37" s="176"/>
      <c r="VMM37" s="176"/>
      <c r="VMN37" s="176"/>
      <c r="VMO37" s="176"/>
      <c r="VMP37" s="176"/>
      <c r="VMQ37" s="176"/>
      <c r="VMR37" s="176"/>
      <c r="VMS37" s="176"/>
      <c r="VMT37" s="176"/>
      <c r="VMU37" s="176"/>
      <c r="VMV37" s="176"/>
      <c r="VMW37" s="176"/>
      <c r="VMX37" s="176"/>
      <c r="VMY37" s="176"/>
      <c r="VMZ37" s="176"/>
      <c r="VNA37" s="176"/>
      <c r="VNB37" s="176"/>
      <c r="VNC37" s="176"/>
      <c r="VND37" s="176"/>
      <c r="VNE37" s="176"/>
      <c r="VNF37" s="176"/>
      <c r="VNG37" s="176"/>
      <c r="VNH37" s="176"/>
      <c r="VNI37" s="176"/>
      <c r="VNJ37" s="176"/>
      <c r="VNK37" s="176"/>
      <c r="VNL37" s="176"/>
      <c r="VNM37" s="176"/>
      <c r="VNN37" s="176"/>
      <c r="VNO37" s="176"/>
      <c r="VNP37" s="176"/>
      <c r="VNQ37" s="176"/>
      <c r="VNR37" s="176"/>
      <c r="VNS37" s="176"/>
      <c r="VNT37" s="176"/>
      <c r="VNU37" s="176"/>
      <c r="VNV37" s="176"/>
      <c r="VNW37" s="176"/>
      <c r="VNX37" s="176"/>
      <c r="VNY37" s="176"/>
      <c r="VNZ37" s="176"/>
      <c r="VOA37" s="176"/>
      <c r="VOB37" s="176"/>
      <c r="VOC37" s="176"/>
      <c r="VOD37" s="176"/>
      <c r="VOE37" s="176"/>
      <c r="VOF37" s="176"/>
      <c r="VOG37" s="176"/>
      <c r="VOH37" s="176"/>
      <c r="VOI37" s="176"/>
      <c r="VOJ37" s="176"/>
      <c r="VOK37" s="176"/>
      <c r="VOL37" s="176"/>
      <c r="VOM37" s="176"/>
      <c r="VON37" s="176"/>
      <c r="VOO37" s="176"/>
      <c r="VOP37" s="176"/>
      <c r="VOQ37" s="176"/>
      <c r="VOR37" s="176"/>
      <c r="VOS37" s="176"/>
      <c r="VOT37" s="176"/>
      <c r="VOU37" s="176"/>
      <c r="VOV37" s="176"/>
      <c r="VOW37" s="176"/>
      <c r="VOX37" s="176"/>
      <c r="VOY37" s="176"/>
      <c r="VOZ37" s="176"/>
      <c r="VPA37" s="176"/>
      <c r="VPB37" s="176"/>
      <c r="VPC37" s="176"/>
      <c r="VPD37" s="176"/>
      <c r="VPE37" s="176"/>
      <c r="VPF37" s="176"/>
      <c r="VPG37" s="176"/>
      <c r="VPH37" s="176"/>
      <c r="VPI37" s="176"/>
      <c r="VPJ37" s="176"/>
      <c r="VPK37" s="176"/>
      <c r="VPL37" s="176"/>
      <c r="VPM37" s="176"/>
      <c r="VPN37" s="176"/>
      <c r="VPO37" s="176"/>
      <c r="VPP37" s="176"/>
      <c r="VPQ37" s="176"/>
      <c r="VPR37" s="176"/>
      <c r="VPS37" s="176"/>
      <c r="VPT37" s="176"/>
      <c r="VPU37" s="176"/>
      <c r="VPV37" s="176"/>
      <c r="VPW37" s="176"/>
      <c r="VPX37" s="176"/>
      <c r="VPY37" s="176"/>
      <c r="VPZ37" s="176"/>
      <c r="VQA37" s="176"/>
      <c r="VQB37" s="176"/>
      <c r="VQC37" s="176"/>
      <c r="VQD37" s="176"/>
      <c r="VQE37" s="176"/>
      <c r="VQF37" s="176"/>
      <c r="VQG37" s="176"/>
      <c r="VQH37" s="176"/>
      <c r="VQI37" s="176"/>
      <c r="VQJ37" s="176"/>
      <c r="VQK37" s="176"/>
      <c r="VQL37" s="176"/>
      <c r="VQM37" s="176"/>
      <c r="VQN37" s="176"/>
      <c r="VQO37" s="176"/>
      <c r="VQP37" s="176"/>
      <c r="VQQ37" s="176"/>
      <c r="VQR37" s="176"/>
      <c r="VQS37" s="176"/>
      <c r="VQT37" s="176"/>
      <c r="VQU37" s="176"/>
      <c r="VQV37" s="176"/>
      <c r="VQW37" s="176"/>
      <c r="VQX37" s="176"/>
      <c r="VQY37" s="176"/>
      <c r="VQZ37" s="176"/>
      <c r="VRA37" s="176"/>
      <c r="VRB37" s="176"/>
      <c r="VRC37" s="176"/>
      <c r="VRD37" s="176"/>
      <c r="VRE37" s="176"/>
      <c r="VRF37" s="176"/>
      <c r="VRG37" s="176"/>
      <c r="VRH37" s="176"/>
      <c r="VRI37" s="176"/>
      <c r="VRJ37" s="176"/>
      <c r="VRK37" s="176"/>
      <c r="VRL37" s="176"/>
      <c r="VRM37" s="176"/>
      <c r="VRN37" s="176"/>
      <c r="VRO37" s="176"/>
      <c r="VRP37" s="176"/>
      <c r="VRQ37" s="176"/>
      <c r="VRR37" s="176"/>
      <c r="VRS37" s="176"/>
      <c r="VRT37" s="176"/>
      <c r="VRU37" s="176"/>
      <c r="VRV37" s="176"/>
      <c r="VRW37" s="176"/>
      <c r="VRX37" s="176"/>
      <c r="VRY37" s="176"/>
      <c r="VRZ37" s="176"/>
      <c r="VSA37" s="176"/>
      <c r="VSB37" s="176"/>
      <c r="VSC37" s="176"/>
      <c r="VSD37" s="176"/>
      <c r="VSE37" s="176"/>
      <c r="VSF37" s="176"/>
      <c r="VSG37" s="176"/>
      <c r="VSH37" s="176"/>
      <c r="VSI37" s="176"/>
      <c r="VSJ37" s="176"/>
      <c r="VSK37" s="176"/>
      <c r="VSL37" s="176"/>
      <c r="VSM37" s="176"/>
      <c r="VSN37" s="176"/>
      <c r="VSO37" s="176"/>
      <c r="VSP37" s="176"/>
      <c r="VSQ37" s="176"/>
      <c r="VSR37" s="176"/>
      <c r="VSS37" s="176"/>
      <c r="VST37" s="176"/>
      <c r="VSU37" s="176"/>
      <c r="VSV37" s="176"/>
      <c r="VSW37" s="176"/>
      <c r="VSX37" s="176"/>
      <c r="VSY37" s="176"/>
      <c r="VSZ37" s="176"/>
      <c r="VTA37" s="176"/>
      <c r="VTB37" s="176"/>
      <c r="VTC37" s="176"/>
      <c r="VTD37" s="176"/>
      <c r="VTE37" s="176"/>
      <c r="VTF37" s="176"/>
      <c r="VTG37" s="176"/>
      <c r="VTH37" s="176"/>
      <c r="VTI37" s="176"/>
      <c r="VTJ37" s="176"/>
      <c r="VTK37" s="176"/>
      <c r="VTL37" s="176"/>
      <c r="VTM37" s="176"/>
      <c r="VTN37" s="176"/>
      <c r="VTO37" s="176"/>
      <c r="VTP37" s="176"/>
      <c r="VTQ37" s="176"/>
      <c r="VTR37" s="176"/>
      <c r="VTS37" s="176"/>
      <c r="VTT37" s="176"/>
      <c r="VTU37" s="176"/>
      <c r="VTV37" s="176"/>
      <c r="VTW37" s="176"/>
      <c r="VTX37" s="176"/>
      <c r="VTY37" s="176"/>
      <c r="VTZ37" s="176"/>
      <c r="VUA37" s="176"/>
      <c r="VUB37" s="176"/>
      <c r="VUC37" s="176"/>
      <c r="VUD37" s="176"/>
      <c r="VUE37" s="176"/>
      <c r="VUF37" s="176"/>
      <c r="VUG37" s="176"/>
      <c r="VUH37" s="176"/>
      <c r="VUI37" s="176"/>
      <c r="VUJ37" s="176"/>
      <c r="VUK37" s="176"/>
      <c r="VUL37" s="176"/>
      <c r="VUM37" s="176"/>
      <c r="VUN37" s="176"/>
      <c r="VUO37" s="176"/>
      <c r="VUP37" s="176"/>
      <c r="VUQ37" s="176"/>
      <c r="VUR37" s="176"/>
      <c r="VUS37" s="176"/>
      <c r="VUT37" s="176"/>
      <c r="VUU37" s="176"/>
      <c r="VUV37" s="176"/>
      <c r="VUW37" s="176"/>
      <c r="VUX37" s="176"/>
      <c r="VUY37" s="176"/>
      <c r="VUZ37" s="176"/>
      <c r="VVA37" s="176"/>
      <c r="VVB37" s="176"/>
      <c r="VVC37" s="176"/>
      <c r="VVD37" s="176"/>
      <c r="VVE37" s="176"/>
      <c r="VVF37" s="176"/>
      <c r="VVG37" s="176"/>
      <c r="VVH37" s="176"/>
      <c r="VVI37" s="176"/>
      <c r="VVJ37" s="176"/>
      <c r="VVK37" s="176"/>
      <c r="VVL37" s="176"/>
      <c r="VVM37" s="176"/>
      <c r="VVN37" s="176"/>
      <c r="VVO37" s="176"/>
      <c r="VVP37" s="176"/>
      <c r="VVQ37" s="176"/>
      <c r="VVR37" s="176"/>
      <c r="VVS37" s="176"/>
      <c r="VVT37" s="176"/>
      <c r="VVU37" s="176"/>
      <c r="VVV37" s="176"/>
      <c r="VVW37" s="176"/>
      <c r="VVX37" s="176"/>
      <c r="VVY37" s="176"/>
      <c r="VVZ37" s="176"/>
      <c r="VWA37" s="176"/>
      <c r="VWB37" s="176"/>
      <c r="VWC37" s="176"/>
      <c r="VWD37" s="176"/>
      <c r="VWE37" s="176"/>
      <c r="VWF37" s="176"/>
      <c r="VWG37" s="176"/>
      <c r="VWH37" s="176"/>
      <c r="VWI37" s="176"/>
      <c r="VWJ37" s="176"/>
      <c r="VWK37" s="176"/>
      <c r="VWL37" s="176"/>
      <c r="VWM37" s="176"/>
      <c r="VWN37" s="176"/>
      <c r="VWO37" s="176"/>
      <c r="VWP37" s="176"/>
      <c r="VWQ37" s="176"/>
      <c r="VWR37" s="176"/>
      <c r="VWS37" s="176"/>
      <c r="VWT37" s="176"/>
      <c r="VWU37" s="176"/>
      <c r="VWV37" s="176"/>
      <c r="VWW37" s="176"/>
      <c r="VWX37" s="176"/>
      <c r="VWY37" s="176"/>
      <c r="VWZ37" s="176"/>
      <c r="VXA37" s="176"/>
      <c r="VXB37" s="176"/>
      <c r="VXC37" s="176"/>
      <c r="VXD37" s="176"/>
      <c r="VXE37" s="176"/>
      <c r="VXF37" s="176"/>
      <c r="VXG37" s="176"/>
      <c r="VXH37" s="176"/>
      <c r="VXI37" s="176"/>
      <c r="VXJ37" s="176"/>
      <c r="VXK37" s="176"/>
      <c r="VXL37" s="176"/>
      <c r="VXM37" s="176"/>
      <c r="VXN37" s="176"/>
      <c r="VXO37" s="176"/>
      <c r="VXP37" s="176"/>
      <c r="VXQ37" s="176"/>
      <c r="VXR37" s="176"/>
      <c r="VXS37" s="176"/>
      <c r="VXT37" s="176"/>
      <c r="VXU37" s="176"/>
      <c r="VXV37" s="176"/>
      <c r="VXW37" s="176"/>
      <c r="VXX37" s="176"/>
      <c r="VXY37" s="176"/>
      <c r="VXZ37" s="176"/>
      <c r="VYA37" s="176"/>
      <c r="VYB37" s="176"/>
      <c r="VYC37" s="176"/>
      <c r="VYD37" s="176"/>
      <c r="VYE37" s="176"/>
      <c r="VYF37" s="176"/>
      <c r="VYG37" s="176"/>
      <c r="VYH37" s="176"/>
      <c r="VYI37" s="176"/>
      <c r="VYJ37" s="176"/>
      <c r="VYK37" s="176"/>
      <c r="VYL37" s="176"/>
      <c r="VYM37" s="176"/>
      <c r="VYN37" s="176"/>
      <c r="VYO37" s="176"/>
      <c r="VYP37" s="176"/>
      <c r="VYQ37" s="176"/>
      <c r="VYR37" s="176"/>
      <c r="VYS37" s="176"/>
      <c r="VYT37" s="176"/>
      <c r="VYU37" s="176"/>
      <c r="VYV37" s="176"/>
      <c r="VYW37" s="176"/>
      <c r="VYX37" s="176"/>
      <c r="VYY37" s="176"/>
      <c r="VYZ37" s="176"/>
      <c r="VZA37" s="176"/>
      <c r="VZB37" s="176"/>
      <c r="VZC37" s="176"/>
      <c r="VZD37" s="176"/>
      <c r="VZE37" s="176"/>
      <c r="VZF37" s="176"/>
      <c r="VZG37" s="176"/>
      <c r="VZH37" s="176"/>
      <c r="VZI37" s="176"/>
      <c r="VZJ37" s="176"/>
      <c r="VZK37" s="176"/>
      <c r="VZL37" s="176"/>
      <c r="VZM37" s="176"/>
      <c r="VZN37" s="176"/>
      <c r="VZO37" s="176"/>
      <c r="VZP37" s="176"/>
      <c r="VZQ37" s="176"/>
      <c r="VZR37" s="176"/>
      <c r="VZS37" s="176"/>
      <c r="VZT37" s="176"/>
      <c r="VZU37" s="176"/>
      <c r="VZV37" s="176"/>
      <c r="VZW37" s="176"/>
      <c r="VZX37" s="176"/>
      <c r="VZY37" s="176"/>
      <c r="VZZ37" s="176"/>
      <c r="WAA37" s="176"/>
      <c r="WAB37" s="176"/>
      <c r="WAC37" s="176"/>
      <c r="WAD37" s="176"/>
      <c r="WAE37" s="176"/>
      <c r="WAF37" s="176"/>
      <c r="WAG37" s="176"/>
      <c r="WAH37" s="176"/>
      <c r="WAI37" s="176"/>
      <c r="WAJ37" s="176"/>
      <c r="WAK37" s="176"/>
      <c r="WAL37" s="176"/>
      <c r="WAM37" s="176"/>
      <c r="WAN37" s="176"/>
      <c r="WAO37" s="176"/>
      <c r="WAP37" s="176"/>
      <c r="WAQ37" s="176"/>
      <c r="WAR37" s="176"/>
      <c r="WAS37" s="176"/>
      <c r="WAT37" s="176"/>
      <c r="WAU37" s="176"/>
      <c r="WAV37" s="176"/>
      <c r="WAW37" s="176"/>
      <c r="WAX37" s="176"/>
      <c r="WAY37" s="176"/>
      <c r="WAZ37" s="176"/>
      <c r="WBA37" s="176"/>
      <c r="WBB37" s="176"/>
      <c r="WBC37" s="176"/>
      <c r="WBD37" s="176"/>
      <c r="WBE37" s="176"/>
      <c r="WBF37" s="176"/>
      <c r="WBG37" s="176"/>
      <c r="WBH37" s="176"/>
      <c r="WBI37" s="176"/>
      <c r="WBJ37" s="176"/>
      <c r="WBK37" s="176"/>
      <c r="WBL37" s="176"/>
      <c r="WBM37" s="176"/>
      <c r="WBN37" s="176"/>
      <c r="WBO37" s="176"/>
      <c r="WBP37" s="176"/>
      <c r="WBQ37" s="176"/>
      <c r="WBR37" s="176"/>
      <c r="WBS37" s="176"/>
      <c r="WBT37" s="176"/>
      <c r="WBU37" s="176"/>
      <c r="WBV37" s="176"/>
      <c r="WBW37" s="176"/>
      <c r="WBX37" s="176"/>
      <c r="WBY37" s="176"/>
      <c r="WBZ37" s="176"/>
      <c r="WCA37" s="176"/>
      <c r="WCB37" s="176"/>
      <c r="WCC37" s="176"/>
      <c r="WCD37" s="176"/>
      <c r="WCE37" s="176"/>
      <c r="WCF37" s="176"/>
      <c r="WCG37" s="176"/>
      <c r="WCH37" s="176"/>
      <c r="WCI37" s="176"/>
      <c r="WCJ37" s="176"/>
      <c r="WCK37" s="176"/>
      <c r="WCL37" s="176"/>
      <c r="WCM37" s="176"/>
      <c r="WCN37" s="176"/>
      <c r="WCO37" s="176"/>
      <c r="WCP37" s="176"/>
      <c r="WCQ37" s="176"/>
      <c r="WCR37" s="176"/>
      <c r="WCS37" s="176"/>
      <c r="WCT37" s="176"/>
      <c r="WCU37" s="176"/>
      <c r="WCV37" s="176"/>
      <c r="WCW37" s="176"/>
      <c r="WCX37" s="176"/>
      <c r="WCY37" s="176"/>
      <c r="WCZ37" s="176"/>
      <c r="WDA37" s="176"/>
      <c r="WDB37" s="176"/>
      <c r="WDC37" s="176"/>
      <c r="WDD37" s="176"/>
      <c r="WDE37" s="176"/>
      <c r="WDF37" s="176"/>
      <c r="WDG37" s="176"/>
      <c r="WDH37" s="176"/>
      <c r="WDI37" s="176"/>
      <c r="WDJ37" s="176"/>
      <c r="WDK37" s="176"/>
      <c r="WDL37" s="176"/>
      <c r="WDM37" s="176"/>
      <c r="WDN37" s="176"/>
      <c r="WDO37" s="176"/>
      <c r="WDP37" s="176"/>
      <c r="WDQ37" s="176"/>
      <c r="WDR37" s="176"/>
      <c r="WDS37" s="176"/>
      <c r="WDT37" s="176"/>
      <c r="WDU37" s="176"/>
      <c r="WDV37" s="176"/>
      <c r="WDW37" s="176"/>
      <c r="WDX37" s="176"/>
      <c r="WDY37" s="176"/>
      <c r="WDZ37" s="176"/>
      <c r="WEA37" s="176"/>
      <c r="WEB37" s="176"/>
      <c r="WEC37" s="176"/>
      <c r="WED37" s="176"/>
      <c r="WEE37" s="176"/>
      <c r="WEF37" s="176"/>
      <c r="WEG37" s="176"/>
      <c r="WEH37" s="176"/>
      <c r="WEI37" s="176"/>
      <c r="WEJ37" s="176"/>
      <c r="WEK37" s="176"/>
      <c r="WEL37" s="176"/>
      <c r="WEM37" s="176"/>
      <c r="WEN37" s="176"/>
      <c r="WEO37" s="176"/>
      <c r="WEP37" s="176"/>
      <c r="WEQ37" s="176"/>
      <c r="WER37" s="176"/>
      <c r="WES37" s="176"/>
      <c r="WET37" s="176"/>
      <c r="WEU37" s="176"/>
      <c r="WEV37" s="176"/>
      <c r="WEW37" s="176"/>
      <c r="WEX37" s="176"/>
      <c r="WEY37" s="176"/>
      <c r="WEZ37" s="176"/>
      <c r="WFA37" s="176"/>
      <c r="WFB37" s="176"/>
      <c r="WFC37" s="176"/>
      <c r="WFD37" s="176"/>
      <c r="WFE37" s="176"/>
      <c r="WFF37" s="176"/>
      <c r="WFG37" s="176"/>
      <c r="WFH37" s="176"/>
      <c r="WFI37" s="176"/>
      <c r="WFJ37" s="176"/>
      <c r="WFK37" s="176"/>
      <c r="WFL37" s="176"/>
      <c r="WFM37" s="176"/>
      <c r="WFN37" s="176"/>
      <c r="WFO37" s="176"/>
      <c r="WFP37" s="176"/>
      <c r="WFQ37" s="176"/>
      <c r="WFR37" s="176"/>
      <c r="WFS37" s="176"/>
      <c r="WFT37" s="176"/>
      <c r="WFU37" s="176"/>
      <c r="WFV37" s="176"/>
      <c r="WFW37" s="176"/>
      <c r="WFX37" s="176"/>
      <c r="WFY37" s="176"/>
      <c r="WFZ37" s="176"/>
      <c r="WGA37" s="176"/>
      <c r="WGB37" s="176"/>
      <c r="WGC37" s="176"/>
      <c r="WGD37" s="176"/>
      <c r="WGE37" s="176"/>
      <c r="WGF37" s="176"/>
      <c r="WGG37" s="176"/>
      <c r="WGH37" s="176"/>
      <c r="WGI37" s="176"/>
      <c r="WGJ37" s="176"/>
      <c r="WGK37" s="176"/>
      <c r="WGL37" s="176"/>
      <c r="WGM37" s="176"/>
      <c r="WGN37" s="176"/>
      <c r="WGO37" s="176"/>
      <c r="WGP37" s="176"/>
      <c r="WGQ37" s="176"/>
      <c r="WGR37" s="176"/>
      <c r="WGS37" s="176"/>
      <c r="WGT37" s="176"/>
      <c r="WGU37" s="176"/>
      <c r="WGV37" s="176"/>
      <c r="WGW37" s="176"/>
      <c r="WGX37" s="176"/>
      <c r="WGY37" s="176"/>
      <c r="WGZ37" s="176"/>
      <c r="WHA37" s="176"/>
      <c r="WHB37" s="176"/>
      <c r="WHC37" s="176"/>
      <c r="WHD37" s="176"/>
      <c r="WHE37" s="176"/>
      <c r="WHF37" s="176"/>
      <c r="WHG37" s="176"/>
      <c r="WHH37" s="176"/>
      <c r="WHI37" s="176"/>
      <c r="WHJ37" s="176"/>
      <c r="WHK37" s="176"/>
      <c r="WHL37" s="176"/>
      <c r="WHM37" s="176"/>
      <c r="WHN37" s="176"/>
      <c r="WHO37" s="176"/>
      <c r="WHP37" s="176"/>
      <c r="WHQ37" s="176"/>
      <c r="WHR37" s="176"/>
      <c r="WHS37" s="176"/>
      <c r="WHT37" s="176"/>
      <c r="WHU37" s="176"/>
      <c r="WHV37" s="176"/>
      <c r="WHW37" s="176"/>
      <c r="WHX37" s="176"/>
      <c r="WHY37" s="176"/>
      <c r="WHZ37" s="176"/>
      <c r="WIA37" s="176"/>
      <c r="WIB37" s="176"/>
      <c r="WIC37" s="176"/>
      <c r="WID37" s="176"/>
      <c r="WIE37" s="176"/>
      <c r="WIF37" s="176"/>
      <c r="WIG37" s="176"/>
      <c r="WIH37" s="176"/>
      <c r="WII37" s="176"/>
      <c r="WIJ37" s="176"/>
      <c r="WIK37" s="176"/>
      <c r="WIL37" s="176"/>
      <c r="WIM37" s="176"/>
      <c r="WIN37" s="176"/>
      <c r="WIO37" s="176"/>
      <c r="WIP37" s="176"/>
      <c r="WIQ37" s="176"/>
      <c r="WIR37" s="176"/>
      <c r="WIS37" s="176"/>
      <c r="WIT37" s="176"/>
      <c r="WIU37" s="176"/>
      <c r="WIV37" s="176"/>
      <c r="WIW37" s="176"/>
      <c r="WIX37" s="176"/>
      <c r="WIY37" s="176"/>
      <c r="WIZ37" s="176"/>
      <c r="WJA37" s="176"/>
      <c r="WJB37" s="176"/>
      <c r="WJC37" s="176"/>
      <c r="WJD37" s="176"/>
      <c r="WJE37" s="176"/>
      <c r="WJF37" s="176"/>
      <c r="WJG37" s="176"/>
      <c r="WJH37" s="176"/>
      <c r="WJI37" s="176"/>
      <c r="WJJ37" s="176"/>
      <c r="WJK37" s="176"/>
      <c r="WJL37" s="176"/>
      <c r="WJM37" s="176"/>
      <c r="WJN37" s="176"/>
      <c r="WJO37" s="176"/>
      <c r="WJP37" s="176"/>
      <c r="WJQ37" s="176"/>
      <c r="WJR37" s="176"/>
      <c r="WJS37" s="176"/>
      <c r="WJT37" s="176"/>
      <c r="WJU37" s="176"/>
      <c r="WJV37" s="176"/>
      <c r="WJW37" s="176"/>
      <c r="WJX37" s="176"/>
      <c r="WJY37" s="176"/>
      <c r="WJZ37" s="176"/>
      <c r="WKA37" s="176"/>
      <c r="WKB37" s="176"/>
      <c r="WKC37" s="176"/>
      <c r="WKD37" s="176"/>
      <c r="WKE37" s="176"/>
      <c r="WKF37" s="176"/>
      <c r="WKG37" s="176"/>
      <c r="WKH37" s="176"/>
      <c r="WKI37" s="176"/>
      <c r="WKJ37" s="176"/>
      <c r="WKK37" s="176"/>
      <c r="WKL37" s="176"/>
      <c r="WKM37" s="176"/>
      <c r="WKN37" s="176"/>
      <c r="WKO37" s="176"/>
      <c r="WKP37" s="176"/>
      <c r="WKQ37" s="176"/>
      <c r="WKR37" s="176"/>
      <c r="WKS37" s="176"/>
      <c r="WKT37" s="176"/>
      <c r="WKU37" s="176"/>
      <c r="WKV37" s="176"/>
      <c r="WKW37" s="176"/>
      <c r="WKX37" s="176"/>
      <c r="WKY37" s="176"/>
      <c r="WKZ37" s="176"/>
      <c r="WLA37" s="176"/>
      <c r="WLB37" s="176"/>
      <c r="WLC37" s="176"/>
      <c r="WLD37" s="176"/>
      <c r="WLE37" s="176"/>
      <c r="WLF37" s="176"/>
      <c r="WLG37" s="176"/>
      <c r="WLH37" s="176"/>
      <c r="WLI37" s="176"/>
      <c r="WLJ37" s="176"/>
      <c r="WLK37" s="176"/>
      <c r="WLL37" s="176"/>
      <c r="WLM37" s="176"/>
      <c r="WLN37" s="176"/>
      <c r="WLO37" s="176"/>
      <c r="WLP37" s="176"/>
      <c r="WLQ37" s="176"/>
      <c r="WLR37" s="176"/>
      <c r="WLS37" s="176"/>
      <c r="WLT37" s="176"/>
      <c r="WLU37" s="176"/>
      <c r="WLV37" s="176"/>
      <c r="WLW37" s="176"/>
      <c r="WLX37" s="176"/>
      <c r="WLY37" s="176"/>
      <c r="WLZ37" s="176"/>
      <c r="WMA37" s="176"/>
      <c r="WMB37" s="176"/>
      <c r="WMC37" s="176"/>
      <c r="WMD37" s="176"/>
      <c r="WME37" s="176"/>
      <c r="WMF37" s="176"/>
      <c r="WMG37" s="176"/>
      <c r="WMH37" s="176"/>
      <c r="WMI37" s="176"/>
      <c r="WMJ37" s="176"/>
      <c r="WMK37" s="176"/>
      <c r="WML37" s="176"/>
      <c r="WMM37" s="176"/>
      <c r="WMN37" s="176"/>
      <c r="WMO37" s="176"/>
      <c r="WMP37" s="176"/>
      <c r="WMQ37" s="176"/>
      <c r="WMR37" s="176"/>
      <c r="WMS37" s="176"/>
      <c r="WMT37" s="176"/>
      <c r="WMU37" s="176"/>
      <c r="WMV37" s="176"/>
      <c r="WMW37" s="176"/>
      <c r="WMX37" s="176"/>
      <c r="WMY37" s="176"/>
      <c r="WMZ37" s="176"/>
      <c r="WNA37" s="176"/>
      <c r="WNB37" s="176"/>
      <c r="WNC37" s="176"/>
      <c r="WND37" s="176"/>
      <c r="WNE37" s="176"/>
      <c r="WNF37" s="176"/>
      <c r="WNG37" s="176"/>
      <c r="WNH37" s="176"/>
      <c r="WNI37" s="176"/>
      <c r="WNJ37" s="176"/>
      <c r="WNK37" s="176"/>
      <c r="WNL37" s="176"/>
      <c r="WNM37" s="176"/>
      <c r="WNN37" s="176"/>
      <c r="WNO37" s="176"/>
      <c r="WNP37" s="176"/>
      <c r="WNQ37" s="176"/>
      <c r="WNR37" s="176"/>
      <c r="WNS37" s="176"/>
      <c r="WNT37" s="176"/>
      <c r="WNU37" s="176"/>
      <c r="WNV37" s="176"/>
      <c r="WNW37" s="176"/>
      <c r="WNX37" s="176"/>
      <c r="WNY37" s="176"/>
      <c r="WNZ37" s="176"/>
      <c r="WOA37" s="176"/>
      <c r="WOB37" s="176"/>
      <c r="WOC37" s="176"/>
      <c r="WOD37" s="176"/>
      <c r="WOE37" s="176"/>
      <c r="WOF37" s="176"/>
      <c r="WOG37" s="176"/>
      <c r="WOH37" s="176"/>
      <c r="WOI37" s="176"/>
      <c r="WOJ37" s="176"/>
      <c r="WOK37" s="176"/>
      <c r="WOL37" s="176"/>
      <c r="WOM37" s="176"/>
      <c r="WON37" s="176"/>
      <c r="WOO37" s="176"/>
      <c r="WOP37" s="176"/>
      <c r="WOQ37" s="176"/>
      <c r="WOR37" s="176"/>
      <c r="WOS37" s="176"/>
      <c r="WOT37" s="176"/>
      <c r="WOU37" s="176"/>
      <c r="WOV37" s="176"/>
      <c r="WOW37" s="176"/>
      <c r="WOX37" s="176"/>
      <c r="WOY37" s="176"/>
      <c r="WOZ37" s="176"/>
      <c r="WPA37" s="176"/>
      <c r="WPB37" s="176"/>
      <c r="WPC37" s="176"/>
      <c r="WPD37" s="176"/>
      <c r="WPE37" s="176"/>
      <c r="WPF37" s="176"/>
      <c r="WPG37" s="176"/>
      <c r="WPH37" s="176"/>
      <c r="WPI37" s="176"/>
      <c r="WPJ37" s="176"/>
      <c r="WPK37" s="176"/>
      <c r="WPL37" s="176"/>
      <c r="WPM37" s="176"/>
      <c r="WPN37" s="176"/>
      <c r="WPO37" s="176"/>
      <c r="WPP37" s="176"/>
      <c r="WPQ37" s="176"/>
      <c r="WPR37" s="176"/>
      <c r="WPS37" s="176"/>
      <c r="WPT37" s="176"/>
      <c r="WPU37" s="176"/>
      <c r="WPV37" s="176"/>
      <c r="WPW37" s="176"/>
      <c r="WPX37" s="176"/>
      <c r="WPY37" s="176"/>
      <c r="WPZ37" s="176"/>
      <c r="WQA37" s="176"/>
      <c r="WQB37" s="176"/>
      <c r="WQC37" s="176"/>
      <c r="WQD37" s="176"/>
      <c r="WQE37" s="176"/>
      <c r="WQF37" s="176"/>
      <c r="WQG37" s="176"/>
      <c r="WQH37" s="176"/>
      <c r="WQI37" s="176"/>
      <c r="WQJ37" s="176"/>
      <c r="WQK37" s="176"/>
      <c r="WQL37" s="176"/>
      <c r="WQM37" s="176"/>
      <c r="WQN37" s="176"/>
      <c r="WQO37" s="176"/>
      <c r="WQP37" s="176"/>
      <c r="WQQ37" s="176"/>
      <c r="WQR37" s="176"/>
      <c r="WQS37" s="176"/>
      <c r="WQT37" s="176"/>
      <c r="WQU37" s="176"/>
      <c r="WQV37" s="176"/>
      <c r="WQW37" s="176"/>
      <c r="WQX37" s="176"/>
      <c r="WQY37" s="176"/>
      <c r="WQZ37" s="176"/>
      <c r="WRA37" s="176"/>
      <c r="WRB37" s="176"/>
      <c r="WRC37" s="176"/>
      <c r="WRD37" s="176"/>
      <c r="WRE37" s="176"/>
      <c r="WRF37" s="176"/>
      <c r="WRG37" s="176"/>
      <c r="WRH37" s="176"/>
      <c r="WRI37" s="176"/>
      <c r="WRJ37" s="176"/>
      <c r="WRK37" s="176"/>
      <c r="WRL37" s="176"/>
      <c r="WRM37" s="176"/>
      <c r="WRN37" s="176"/>
      <c r="WRO37" s="176"/>
      <c r="WRP37" s="176"/>
      <c r="WRQ37" s="176"/>
      <c r="WRR37" s="176"/>
      <c r="WRS37" s="176"/>
      <c r="WRT37" s="176"/>
      <c r="WRU37" s="176"/>
      <c r="WRV37" s="176"/>
      <c r="WRW37" s="176"/>
      <c r="WRX37" s="176"/>
      <c r="WRY37" s="176"/>
      <c r="WRZ37" s="176"/>
      <c r="WSA37" s="176"/>
      <c r="WSB37" s="176"/>
      <c r="WSC37" s="176"/>
      <c r="WSD37" s="176"/>
      <c r="WSE37" s="176"/>
      <c r="WSF37" s="176"/>
      <c r="WSG37" s="176"/>
      <c r="WSH37" s="176"/>
      <c r="WSI37" s="176"/>
      <c r="WSJ37" s="176"/>
      <c r="WSK37" s="176"/>
      <c r="WSL37" s="176"/>
      <c r="WSM37" s="176"/>
      <c r="WSN37" s="176"/>
      <c r="WSO37" s="176"/>
      <c r="WSP37" s="176"/>
      <c r="WSQ37" s="176"/>
      <c r="WSR37" s="176"/>
      <c r="WSS37" s="176"/>
      <c r="WST37" s="176"/>
      <c r="WSU37" s="176"/>
      <c r="WSV37" s="176"/>
      <c r="WSW37" s="176"/>
      <c r="WSX37" s="176"/>
      <c r="WSY37" s="176"/>
      <c r="WSZ37" s="176"/>
      <c r="WTA37" s="176"/>
      <c r="WTB37" s="176"/>
      <c r="WTC37" s="176"/>
      <c r="WTD37" s="176"/>
      <c r="WTE37" s="176"/>
      <c r="WTF37" s="176"/>
      <c r="WTG37" s="176"/>
      <c r="WTH37" s="176"/>
      <c r="WTI37" s="176"/>
      <c r="WTJ37" s="176"/>
      <c r="WTK37" s="176"/>
      <c r="WTL37" s="176"/>
      <c r="WTM37" s="176"/>
      <c r="WTN37" s="176"/>
      <c r="WTO37" s="176"/>
      <c r="WTP37" s="176"/>
      <c r="WTQ37" s="176"/>
      <c r="WTR37" s="176"/>
      <c r="WTS37" s="176"/>
      <c r="WTT37" s="176"/>
      <c r="WTU37" s="176"/>
      <c r="WTV37" s="176"/>
      <c r="WTW37" s="176"/>
      <c r="WTX37" s="176"/>
      <c r="WTY37" s="176"/>
      <c r="WTZ37" s="176"/>
      <c r="WUA37" s="176"/>
      <c r="WUB37" s="176"/>
      <c r="WUC37" s="176"/>
      <c r="WUD37" s="176"/>
      <c r="WUE37" s="176"/>
      <c r="WUF37" s="176"/>
      <c r="WUG37" s="176"/>
      <c r="WUH37" s="176"/>
      <c r="WUI37" s="176"/>
      <c r="WUJ37" s="176"/>
      <c r="WUK37" s="176"/>
      <c r="WUL37" s="176"/>
      <c r="WUM37" s="176"/>
      <c r="WUN37" s="176"/>
      <c r="WUO37" s="176"/>
      <c r="WUP37" s="176"/>
      <c r="WUQ37" s="176"/>
      <c r="WUR37" s="176"/>
      <c r="WUS37" s="176"/>
      <c r="WUT37" s="176"/>
      <c r="WUU37" s="176"/>
      <c r="WUV37" s="176"/>
      <c r="WUW37" s="176"/>
      <c r="WUX37" s="176"/>
      <c r="WUY37" s="176"/>
      <c r="WUZ37" s="176"/>
      <c r="WVA37" s="176"/>
      <c r="WVB37" s="176"/>
      <c r="WVC37" s="176"/>
      <c r="WVD37" s="176"/>
      <c r="WVE37" s="176"/>
      <c r="WVF37" s="176"/>
      <c r="WVG37" s="176"/>
      <c r="WVH37" s="176"/>
      <c r="WVI37" s="176"/>
      <c r="WVJ37" s="176"/>
      <c r="WVK37" s="176"/>
      <c r="WVL37" s="176"/>
      <c r="WVM37" s="176"/>
      <c r="WVN37" s="176"/>
      <c r="WVO37" s="176"/>
      <c r="WVP37" s="176"/>
      <c r="WVQ37" s="176"/>
      <c r="WVR37" s="176"/>
      <c r="WVS37" s="176"/>
      <c r="WVT37" s="176"/>
      <c r="WVU37" s="176"/>
      <c r="WVV37" s="176"/>
      <c r="WVW37" s="176"/>
      <c r="WVX37" s="176"/>
      <c r="WVY37" s="176"/>
      <c r="WVZ37" s="176"/>
      <c r="WWA37" s="176"/>
      <c r="WWB37" s="176"/>
      <c r="WWC37" s="176"/>
      <c r="WWD37" s="176"/>
      <c r="WWE37" s="176"/>
      <c r="WWF37" s="176"/>
      <c r="WWG37" s="176"/>
      <c r="WWH37" s="176"/>
      <c r="WWI37" s="176"/>
      <c r="WWJ37" s="176"/>
      <c r="WWK37" s="176"/>
      <c r="WWL37" s="176"/>
      <c r="WWM37" s="176"/>
      <c r="WWN37" s="176"/>
      <c r="WWO37" s="176"/>
      <c r="WWP37" s="176"/>
      <c r="WWQ37" s="176"/>
      <c r="WWR37" s="176"/>
      <c r="WWS37" s="176"/>
      <c r="WWT37" s="176"/>
      <c r="WWU37" s="176"/>
      <c r="WWV37" s="176"/>
      <c r="WWW37" s="176"/>
      <c r="WWX37" s="176"/>
      <c r="WWY37" s="176"/>
      <c r="WWZ37" s="176"/>
      <c r="WXA37" s="176"/>
      <c r="WXB37" s="176"/>
      <c r="WXC37" s="176"/>
      <c r="WXD37" s="176"/>
      <c r="WXE37" s="176"/>
      <c r="WXF37" s="176"/>
      <c r="WXG37" s="176"/>
      <c r="WXH37" s="176"/>
      <c r="WXI37" s="176"/>
      <c r="WXJ37" s="176"/>
      <c r="WXK37" s="176"/>
      <c r="WXL37" s="176"/>
      <c r="WXM37" s="176"/>
      <c r="WXN37" s="176"/>
      <c r="WXO37" s="176"/>
      <c r="WXP37" s="176"/>
      <c r="WXQ37" s="176"/>
      <c r="WXR37" s="176"/>
      <c r="WXS37" s="176"/>
      <c r="WXT37" s="176"/>
      <c r="WXU37" s="176"/>
      <c r="WXV37" s="176"/>
      <c r="WXW37" s="176"/>
      <c r="WXX37" s="176"/>
      <c r="WXY37" s="176"/>
      <c r="WXZ37" s="176"/>
      <c r="WYA37" s="176"/>
      <c r="WYB37" s="176"/>
      <c r="WYC37" s="176"/>
      <c r="WYD37" s="176"/>
      <c r="WYE37" s="176"/>
      <c r="WYF37" s="176"/>
      <c r="WYG37" s="176"/>
      <c r="WYH37" s="176"/>
      <c r="WYI37" s="176"/>
      <c r="WYJ37" s="176"/>
      <c r="WYK37" s="176"/>
      <c r="WYL37" s="176"/>
      <c r="WYM37" s="176"/>
      <c r="WYN37" s="176"/>
      <c r="WYO37" s="176"/>
      <c r="WYP37" s="176"/>
      <c r="WYQ37" s="176"/>
      <c r="WYR37" s="176"/>
      <c r="WYS37" s="176"/>
      <c r="WYT37" s="176"/>
      <c r="WYU37" s="176"/>
      <c r="WYV37" s="176"/>
      <c r="WYW37" s="176"/>
      <c r="WYX37" s="176"/>
      <c r="WYY37" s="176"/>
      <c r="WYZ37" s="176"/>
      <c r="WZA37" s="176"/>
      <c r="WZB37" s="176"/>
      <c r="WZC37" s="176"/>
      <c r="WZD37" s="176"/>
      <c r="WZE37" s="176"/>
      <c r="WZF37" s="176"/>
      <c r="WZG37" s="176"/>
      <c r="WZH37" s="176"/>
      <c r="WZI37" s="176"/>
      <c r="WZJ37" s="176"/>
      <c r="WZK37" s="176"/>
      <c r="WZL37" s="176"/>
      <c r="WZM37" s="176"/>
      <c r="WZN37" s="176"/>
      <c r="WZO37" s="176"/>
      <c r="WZP37" s="176"/>
      <c r="WZQ37" s="176"/>
      <c r="WZR37" s="176"/>
      <c r="WZS37" s="176"/>
      <c r="WZT37" s="176"/>
      <c r="WZU37" s="176"/>
      <c r="WZV37" s="176"/>
      <c r="WZW37" s="176"/>
      <c r="WZX37" s="176"/>
      <c r="WZY37" s="176"/>
      <c r="WZZ37" s="176"/>
      <c r="XAA37" s="176"/>
      <c r="XAB37" s="176"/>
      <c r="XAC37" s="176"/>
      <c r="XAD37" s="176"/>
      <c r="XAE37" s="176"/>
      <c r="XAF37" s="176"/>
      <c r="XAG37" s="176"/>
      <c r="XAH37" s="176"/>
      <c r="XAI37" s="176"/>
      <c r="XAJ37" s="176"/>
      <c r="XAK37" s="176"/>
      <c r="XAL37" s="176"/>
      <c r="XAM37" s="176"/>
      <c r="XAN37" s="176"/>
      <c r="XAO37" s="176"/>
      <c r="XAP37" s="176"/>
      <c r="XAQ37" s="176"/>
      <c r="XAR37" s="176"/>
      <c r="XAS37" s="176"/>
      <c r="XAT37" s="176"/>
      <c r="XAU37" s="176"/>
      <c r="XAV37" s="176"/>
      <c r="XAW37" s="176"/>
      <c r="XAX37" s="176"/>
      <c r="XAY37" s="176"/>
      <c r="XAZ37" s="176"/>
      <c r="XBA37" s="176"/>
      <c r="XBB37" s="176"/>
      <c r="XBC37" s="176"/>
      <c r="XBD37" s="176"/>
      <c r="XBE37" s="176"/>
      <c r="XBF37" s="176"/>
      <c r="XBG37" s="176"/>
      <c r="XBH37" s="176"/>
      <c r="XBI37" s="176"/>
      <c r="XBJ37" s="176"/>
      <c r="XBK37" s="176"/>
      <c r="XBL37" s="176"/>
      <c r="XBM37" s="176"/>
      <c r="XBN37" s="176"/>
      <c r="XBO37" s="176"/>
      <c r="XBP37" s="176"/>
      <c r="XBQ37" s="176"/>
      <c r="XBR37" s="176"/>
      <c r="XBS37" s="176"/>
      <c r="XBT37" s="176"/>
      <c r="XBU37" s="176"/>
      <c r="XBV37" s="176"/>
      <c r="XBW37" s="176"/>
      <c r="XBX37" s="176"/>
      <c r="XBY37" s="176"/>
      <c r="XBZ37" s="176"/>
      <c r="XCA37" s="176"/>
      <c r="XCB37" s="176"/>
      <c r="XCC37" s="176"/>
      <c r="XCD37" s="176"/>
      <c r="XCE37" s="176"/>
      <c r="XCF37" s="176"/>
      <c r="XCG37" s="176"/>
      <c r="XCH37" s="176"/>
      <c r="XCI37" s="176"/>
      <c r="XCJ37" s="176"/>
      <c r="XCK37" s="176"/>
      <c r="XCL37" s="176"/>
      <c r="XCM37" s="176"/>
      <c r="XCN37" s="176"/>
      <c r="XCO37" s="176"/>
      <c r="XCP37" s="176"/>
      <c r="XCQ37" s="176"/>
      <c r="XCR37" s="176"/>
      <c r="XCS37" s="176"/>
      <c r="XCT37" s="176"/>
      <c r="XCU37" s="176"/>
      <c r="XCV37" s="176"/>
      <c r="XCW37" s="176"/>
      <c r="XCX37" s="176"/>
      <c r="XCY37" s="176"/>
      <c r="XCZ37" s="176"/>
      <c r="XDA37" s="176"/>
      <c r="XDB37" s="176"/>
      <c r="XDC37" s="176"/>
      <c r="XDD37" s="176"/>
      <c r="XDE37" s="176"/>
      <c r="XDF37" s="176"/>
      <c r="XDG37" s="176"/>
      <c r="XDH37" s="176"/>
      <c r="XDI37" s="176"/>
      <c r="XDJ37" s="176"/>
      <c r="XDK37" s="176"/>
      <c r="XDL37" s="176"/>
      <c r="XDM37" s="176"/>
      <c r="XDN37" s="176"/>
      <c r="XDO37" s="176"/>
      <c r="XDP37" s="176"/>
      <c r="XDQ37" s="176"/>
      <c r="XDR37" s="176"/>
      <c r="XDS37" s="176"/>
      <c r="XDT37" s="176"/>
      <c r="XDU37" s="176"/>
      <c r="XDV37" s="176"/>
      <c r="XDW37" s="176"/>
      <c r="XDX37" s="176"/>
      <c r="XDY37" s="176"/>
      <c r="XDZ37" s="176"/>
      <c r="XEA37" s="176"/>
      <c r="XEB37" s="176"/>
      <c r="XEC37" s="176"/>
      <c r="XED37" s="176"/>
      <c r="XEE37" s="176"/>
      <c r="XEF37" s="176"/>
      <c r="XEG37" s="176"/>
      <c r="XEH37" s="176"/>
      <c r="XEI37" s="176"/>
      <c r="XEJ37" s="176"/>
      <c r="XEK37" s="176"/>
      <c r="XEL37" s="176"/>
      <c r="XEM37" s="176"/>
      <c r="XEN37" s="176"/>
      <c r="XEO37" s="176"/>
      <c r="XEP37" s="176"/>
      <c r="XEQ37" s="176"/>
      <c r="XER37" s="176"/>
      <c r="XES37" s="176"/>
      <c r="XET37" s="176"/>
      <c r="XEU37" s="176"/>
      <c r="XEV37" s="176"/>
      <c r="XEW37" s="176"/>
      <c r="XEX37" s="176"/>
      <c r="XEY37" s="176"/>
      <c r="XEZ37" s="176"/>
      <c r="XFA37" s="176"/>
      <c r="XFB37" s="176"/>
      <c r="XFC37" s="176"/>
    </row>
    <row r="38" spans="1:16383" ht="11.45" customHeight="1" x14ac:dyDescent="0.2">
      <c r="A38" s="24" t="s">
        <v>54</v>
      </c>
    </row>
    <row r="39" spans="1:16383" ht="11.45" customHeight="1" x14ac:dyDescent="0.2">
      <c r="A39" s="24" t="s">
        <v>184</v>
      </c>
    </row>
    <row r="40" spans="1:16383" ht="11.45" customHeight="1" x14ac:dyDescent="0.2">
      <c r="A40" s="24" t="s">
        <v>192</v>
      </c>
    </row>
    <row r="41" spans="1:16383" ht="12.6" customHeight="1" x14ac:dyDescent="0.2">
      <c r="A41" s="24" t="s">
        <v>193</v>
      </c>
    </row>
  </sheetData>
  <sheetProtection sheet="1" objects="1" scenarios="1"/>
  <mergeCells count="5">
    <mergeCell ref="C3:M3"/>
    <mergeCell ref="A10:B10"/>
    <mergeCell ref="A16:B16"/>
    <mergeCell ref="A21:B21"/>
    <mergeCell ref="A27:B27"/>
  </mergeCells>
  <pageMargins left="0.78740157480314965" right="0" top="0.78740157480314965" bottom="0.39370078740157483" header="0" footer="0"/>
  <pageSetup paperSize="8"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Normal="100" zoomScaleSheetLayoutView="100" workbookViewId="0">
      <selection activeCell="K31" sqref="K31"/>
    </sheetView>
  </sheetViews>
  <sheetFormatPr baseColWidth="10" defaultColWidth="10" defaultRowHeight="12.6" customHeight="1" x14ac:dyDescent="0.2"/>
  <cols>
    <col min="1" max="1" width="3.875" style="3" customWidth="1"/>
    <col min="2" max="2" width="34.5" style="3" customWidth="1"/>
    <col min="3" max="3" width="8.5" style="3" bestFit="1" customWidth="1"/>
    <col min="4" max="4" width="6.75" style="3" bestFit="1" customWidth="1"/>
    <col min="5" max="5" width="8.5" style="3" bestFit="1" customWidth="1"/>
    <col min="6" max="6" width="6.75" style="3" customWidth="1"/>
    <col min="7" max="7" width="8.625" style="3" customWidth="1"/>
    <col min="8" max="8" width="6.75" style="3" bestFit="1" customWidth="1"/>
    <col min="9" max="9" width="9.125" style="3" customWidth="1"/>
    <col min="10" max="10" width="6.875" style="3" bestFit="1" customWidth="1"/>
    <col min="11" max="11" width="8.625" style="3" customWidth="1"/>
    <col min="12" max="12" width="6.5" style="3" customWidth="1"/>
    <col min="13" max="13" width="8.5" style="3" bestFit="1" customWidth="1"/>
    <col min="14" max="16384" width="10" style="3"/>
  </cols>
  <sheetData>
    <row r="1" spans="1:13" ht="13.5" customHeight="1" x14ac:dyDescent="0.2">
      <c r="A1" s="26" t="s">
        <v>194</v>
      </c>
      <c r="B1" s="13"/>
      <c r="C1" s="13"/>
      <c r="D1" s="13"/>
      <c r="E1" s="13"/>
      <c r="F1" s="13"/>
      <c r="G1" s="13"/>
      <c r="H1" s="13"/>
      <c r="I1" s="13"/>
      <c r="J1" s="13"/>
      <c r="K1" s="13"/>
      <c r="L1" s="13"/>
      <c r="M1" s="13"/>
    </row>
    <row r="2" spans="1:13" s="5" customFormat="1" ht="13.5" customHeight="1" x14ac:dyDescent="0.2">
      <c r="A2" s="4" t="s">
        <v>195</v>
      </c>
      <c r="B2" s="13"/>
      <c r="C2" s="13"/>
      <c r="D2" s="13"/>
      <c r="E2" s="13"/>
      <c r="F2" s="13"/>
      <c r="G2" s="13"/>
      <c r="H2" s="13"/>
      <c r="I2" s="13"/>
      <c r="J2" s="13"/>
      <c r="K2" s="13"/>
      <c r="L2" s="13"/>
      <c r="M2" s="13"/>
    </row>
    <row r="3" spans="1:13" s="13" customFormat="1" ht="30.95" customHeight="1" x14ac:dyDescent="0.2">
      <c r="A3" s="67"/>
      <c r="B3" s="83"/>
      <c r="C3" s="147" t="s">
        <v>165</v>
      </c>
      <c r="D3" s="147" t="s">
        <v>166</v>
      </c>
      <c r="E3" s="147" t="s">
        <v>167</v>
      </c>
      <c r="F3" s="147" t="s">
        <v>166</v>
      </c>
      <c r="G3" s="147" t="s">
        <v>168</v>
      </c>
      <c r="H3" s="147" t="s">
        <v>166</v>
      </c>
      <c r="I3" s="147" t="s">
        <v>169</v>
      </c>
      <c r="J3" s="147" t="s">
        <v>166</v>
      </c>
      <c r="K3" s="147" t="s">
        <v>170</v>
      </c>
      <c r="L3" s="147" t="s">
        <v>166</v>
      </c>
      <c r="M3" s="148" t="s">
        <v>86</v>
      </c>
    </row>
    <row r="4" spans="1:13" ht="14.25" customHeight="1" x14ac:dyDescent="0.2">
      <c r="A4" s="11" t="s">
        <v>9</v>
      </c>
      <c r="B4" s="13" t="s">
        <v>181</v>
      </c>
      <c r="C4" s="124">
        <f>[5]dataZH!E6</f>
        <v>4139.9999999999982</v>
      </c>
      <c r="D4" s="43">
        <f>C4/$M4*100</f>
        <v>2.8992408750945389</v>
      </c>
      <c r="E4" s="124">
        <f>[5]dataZH!F6</f>
        <v>51790.999999999985</v>
      </c>
      <c r="F4" s="43">
        <f>E4/$M4*100</f>
        <v>36.269223227541367</v>
      </c>
      <c r="G4" s="124">
        <f>[5]dataZH!G6</f>
        <v>62745.000000000036</v>
      </c>
      <c r="H4" s="43">
        <f>G4/$M4*100</f>
        <v>43.940306451161113</v>
      </c>
      <c r="I4" s="124">
        <f>[5]dataZH!H6</f>
        <v>15390.000000000004</v>
      </c>
      <c r="J4" s="43">
        <f>I4/$M4*100</f>
        <v>10.777612818286226</v>
      </c>
      <c r="K4" s="124">
        <f>[5]dataZH!I6</f>
        <v>8729.9999999999982</v>
      </c>
      <c r="L4" s="43">
        <f>K4/$M4*100</f>
        <v>6.1136166279167456</v>
      </c>
      <c r="M4" s="124">
        <f>C4+E4+G4+I4+K4</f>
        <v>142796.00000000003</v>
      </c>
    </row>
    <row r="5" spans="1:13" ht="14.25" customHeight="1" x14ac:dyDescent="0.2">
      <c r="A5" s="12"/>
      <c r="B5" s="19" t="s">
        <v>162</v>
      </c>
      <c r="C5" s="124">
        <f>[5]dataZH!E7</f>
        <v>8351.9999999999982</v>
      </c>
      <c r="D5" s="43">
        <f t="shared" ref="D5:D9" si="0">C5/$M5*100</f>
        <v>10.053203014034997</v>
      </c>
      <c r="E5" s="124">
        <f>[5]dataZH!F7</f>
        <v>24710</v>
      </c>
      <c r="F5" s="43">
        <f t="shared" ref="F5:F9" si="1">E5/$M5*100</f>
        <v>29.743132959387552</v>
      </c>
      <c r="G5" s="124">
        <f>[5]dataZH!G7</f>
        <v>31064.000000000029</v>
      </c>
      <c r="H5" s="43">
        <f t="shared" ref="H5:H9" si="2">G5/$M5*100</f>
        <v>37.39136714894439</v>
      </c>
      <c r="I5" s="124">
        <f>[5]dataZH!H7</f>
        <v>11844</v>
      </c>
      <c r="J5" s="43">
        <f t="shared" ref="J5:J8" si="3">I5/$M5*100</f>
        <v>14.256481860420323</v>
      </c>
      <c r="K5" s="124">
        <f>[5]dataZH!I7</f>
        <v>7108.0000000000055</v>
      </c>
      <c r="L5" s="43">
        <f t="shared" ref="L5:L8" si="4">K5/$M5*100</f>
        <v>8.5558150172127441</v>
      </c>
      <c r="M5" s="124">
        <f t="shared" ref="M5:M8" si="5">C5+E5+G5+I5+K5</f>
        <v>83078.000000000029</v>
      </c>
    </row>
    <row r="6" spans="1:13" ht="14.25" customHeight="1" x14ac:dyDescent="0.2">
      <c r="A6" s="12"/>
      <c r="B6" s="13" t="s">
        <v>15</v>
      </c>
      <c r="C6" s="124">
        <f>[5]dataZH!E8</f>
        <v>3446</v>
      </c>
      <c r="D6" s="43">
        <f t="shared" si="0"/>
        <v>4.4074386718849956</v>
      </c>
      <c r="E6" s="124">
        <f>[5]dataZH!F8</f>
        <v>23146.999999999985</v>
      </c>
      <c r="F6" s="43">
        <f t="shared" si="1"/>
        <v>29.605044381347046</v>
      </c>
      <c r="G6" s="124">
        <f>[5]dataZH!G8</f>
        <v>36438.999999999971</v>
      </c>
      <c r="H6" s="43">
        <f t="shared" si="2"/>
        <v>46.605530401862225</v>
      </c>
      <c r="I6" s="124">
        <f>[5]dataZH!H8</f>
        <v>10607.999999999989</v>
      </c>
      <c r="J6" s="43">
        <f t="shared" si="3"/>
        <v>13.567646381705162</v>
      </c>
      <c r="K6" s="124">
        <f>[5]dataZH!I8</f>
        <v>4546.0000000000027</v>
      </c>
      <c r="L6" s="43">
        <f t="shared" si="4"/>
        <v>5.8143401632005807</v>
      </c>
      <c r="M6" s="124">
        <f t="shared" si="5"/>
        <v>78185.999999999942</v>
      </c>
    </row>
    <row r="7" spans="1:13" ht="14.25" customHeight="1" x14ac:dyDescent="0.2">
      <c r="A7" s="12"/>
      <c r="B7" s="13" t="s">
        <v>13</v>
      </c>
      <c r="C7" s="124">
        <f>[5]dataZH!E9</f>
        <v>1620</v>
      </c>
      <c r="D7" s="43">
        <f t="shared" si="0"/>
        <v>2.7636090687319816</v>
      </c>
      <c r="E7" s="124">
        <f>[5]dataZH!F9</f>
        <v>17733</v>
      </c>
      <c r="F7" s="43">
        <f t="shared" si="1"/>
        <v>30.25128371347175</v>
      </c>
      <c r="G7" s="124">
        <f>[5]dataZH!G9</f>
        <v>26817.999999999985</v>
      </c>
      <c r="H7" s="43">
        <f t="shared" si="2"/>
        <v>45.749671608181636</v>
      </c>
      <c r="I7" s="124">
        <f>[5]dataZH!H9</f>
        <v>8644.0000000000018</v>
      </c>
      <c r="J7" s="43">
        <f t="shared" si="3"/>
        <v>14.746072092666207</v>
      </c>
      <c r="K7" s="124">
        <f>[5]dataZH!I9</f>
        <v>3803.9999999999995</v>
      </c>
      <c r="L7" s="43">
        <f t="shared" si="4"/>
        <v>6.4893635169484307</v>
      </c>
      <c r="M7" s="124">
        <f t="shared" si="5"/>
        <v>58618.999999999985</v>
      </c>
    </row>
    <row r="8" spans="1:13" ht="14.25" customHeight="1" x14ac:dyDescent="0.2">
      <c r="A8" s="12"/>
      <c r="B8" s="13" t="s">
        <v>16</v>
      </c>
      <c r="C8" s="124">
        <f>[5]dataZH!E10</f>
        <v>12</v>
      </c>
      <c r="D8" s="43">
        <f t="shared" si="0"/>
        <v>0.15676028739386019</v>
      </c>
      <c r="E8" s="124">
        <f>[5]dataZH!F10</f>
        <v>4535</v>
      </c>
      <c r="F8" s="43">
        <f t="shared" si="1"/>
        <v>59.242325277596329</v>
      </c>
      <c r="G8" s="124">
        <f>[5]dataZH!G10</f>
        <v>2969.0000000000009</v>
      </c>
      <c r="H8" s="43">
        <f t="shared" si="2"/>
        <v>38.785107772697593</v>
      </c>
      <c r="I8" s="124">
        <f>[5]dataZH!H10</f>
        <v>136</v>
      </c>
      <c r="J8" s="43">
        <f t="shared" si="3"/>
        <v>1.776616590463749</v>
      </c>
      <c r="K8" s="124">
        <f>[5]dataZH!I10</f>
        <v>3</v>
      </c>
      <c r="L8" s="43">
        <f t="shared" si="4"/>
        <v>3.9190071848465048E-2</v>
      </c>
      <c r="M8" s="124">
        <f t="shared" si="5"/>
        <v>7655.0000000000009</v>
      </c>
    </row>
    <row r="9" spans="1:13" s="13" customFormat="1" ht="28.5" customHeight="1" x14ac:dyDescent="0.2">
      <c r="A9" s="218" t="s">
        <v>105</v>
      </c>
      <c r="B9" s="218"/>
      <c r="C9" s="125">
        <f>SUM(C4:C8)</f>
        <v>17569.999999999996</v>
      </c>
      <c r="D9" s="74">
        <f t="shared" si="0"/>
        <v>4.7443658967310576</v>
      </c>
      <c r="E9" s="125">
        <f>SUM(E4:E8)</f>
        <v>121915.99999999997</v>
      </c>
      <c r="F9" s="74">
        <f t="shared" si="1"/>
        <v>32.920552798284788</v>
      </c>
      <c r="G9" s="125">
        <f>SUM(G4:G8)</f>
        <v>160035</v>
      </c>
      <c r="H9" s="74">
        <f t="shared" si="2"/>
        <v>43.213693584710015</v>
      </c>
      <c r="I9" s="125">
        <f>SUM(I4:I8)</f>
        <v>46621.999999999993</v>
      </c>
      <c r="J9" s="73">
        <f>I9/$M9*100</f>
        <v>12.589176257108445</v>
      </c>
      <c r="K9" s="125">
        <f>SUM(K4:K8)</f>
        <v>24191.000000000007</v>
      </c>
      <c r="L9" s="73">
        <f>K9/$M9*100</f>
        <v>6.5322114631656856</v>
      </c>
      <c r="M9" s="125">
        <f>SUM(M4:M8)</f>
        <v>370334</v>
      </c>
    </row>
    <row r="10" spans="1:13" ht="6.95" customHeight="1" x14ac:dyDescent="0.2">
      <c r="B10" s="13"/>
      <c r="C10" s="124"/>
      <c r="D10" s="177"/>
      <c r="E10" s="124"/>
      <c r="F10" s="177"/>
      <c r="G10" s="124"/>
      <c r="H10" s="43"/>
      <c r="I10" s="124"/>
      <c r="J10" s="43"/>
      <c r="K10" s="124"/>
      <c r="L10" s="43"/>
      <c r="M10" s="124"/>
    </row>
    <row r="11" spans="1:13" ht="14.25" customHeight="1" x14ac:dyDescent="0.2">
      <c r="A11" s="11" t="s">
        <v>9</v>
      </c>
      <c r="B11" s="13" t="s">
        <v>19</v>
      </c>
      <c r="C11" s="124">
        <f>[5]dataZH!E13</f>
        <v>13707.999999999991</v>
      </c>
      <c r="D11" s="43">
        <f>C11/$M11*100</f>
        <v>100</v>
      </c>
      <c r="E11" s="124">
        <f>[5]dataZH!F13</f>
        <v>0</v>
      </c>
      <c r="F11" s="43">
        <f>E11/$M11*100</f>
        <v>0</v>
      </c>
      <c r="G11" s="124">
        <f>[5]dataZH!G13</f>
        <v>0</v>
      </c>
      <c r="H11" s="43">
        <f>G11/$M11*100</f>
        <v>0</v>
      </c>
      <c r="I11" s="124">
        <f>[5]dataZH!H13</f>
        <v>0</v>
      </c>
      <c r="J11" s="43">
        <f t="shared" ref="J11:J14" si="6">I11/$M11*100</f>
        <v>0</v>
      </c>
      <c r="K11" s="124">
        <f>[5]dataZH!I13</f>
        <v>0</v>
      </c>
      <c r="L11" s="43">
        <f>K11/$M11*100</f>
        <v>0</v>
      </c>
      <c r="M11" s="124">
        <f t="shared" ref="M11:M14" si="7">C11+E11+G11+I11+K11</f>
        <v>13707.999999999991</v>
      </c>
    </row>
    <row r="12" spans="1:13" ht="14.25" customHeight="1" x14ac:dyDescent="0.2">
      <c r="A12" s="12"/>
      <c r="B12" s="13" t="s">
        <v>20</v>
      </c>
      <c r="C12" s="124">
        <f>[5]dataZH!E14</f>
        <v>5747.0000000000009</v>
      </c>
      <c r="D12" s="43">
        <f t="shared" ref="D12:D14" si="8">C12/$M12*100</f>
        <v>100</v>
      </c>
      <c r="E12" s="124">
        <f>[5]dataZH!F14</f>
        <v>0</v>
      </c>
      <c r="F12" s="43">
        <f t="shared" ref="F12:F15" si="9">E12/$M12*100</f>
        <v>0</v>
      </c>
      <c r="G12" s="124">
        <f>[5]dataZH!G14</f>
        <v>0</v>
      </c>
      <c r="H12" s="43">
        <f t="shared" ref="H12:H15" si="10">G12/$M12*100</f>
        <v>0</v>
      </c>
      <c r="I12" s="124">
        <f>[5]dataZH!H14</f>
        <v>0</v>
      </c>
      <c r="J12" s="43">
        <f t="shared" si="6"/>
        <v>0</v>
      </c>
      <c r="K12" s="124">
        <f>[5]dataZH!I14</f>
        <v>0</v>
      </c>
      <c r="L12" s="43">
        <f t="shared" ref="L12:L14" si="11">K12/$M12*100</f>
        <v>0</v>
      </c>
      <c r="M12" s="124">
        <f t="shared" si="7"/>
        <v>5747.0000000000009</v>
      </c>
    </row>
    <row r="13" spans="1:13" ht="14.25" customHeight="1" x14ac:dyDescent="0.2">
      <c r="A13" s="12"/>
      <c r="B13" s="19" t="s">
        <v>137</v>
      </c>
      <c r="C13" s="124">
        <f>[5]dataZH!E15</f>
        <v>4692.9999999999991</v>
      </c>
      <c r="D13" s="43">
        <f t="shared" si="8"/>
        <v>100</v>
      </c>
      <c r="E13" s="124">
        <f>[5]dataZH!F15</f>
        <v>0</v>
      </c>
      <c r="F13" s="43">
        <f t="shared" si="9"/>
        <v>0</v>
      </c>
      <c r="G13" s="124">
        <f>[5]dataZH!G15</f>
        <v>0</v>
      </c>
      <c r="H13" s="43">
        <f t="shared" si="10"/>
        <v>0</v>
      </c>
      <c r="I13" s="124">
        <f>[5]dataZH!H15</f>
        <v>0</v>
      </c>
      <c r="J13" s="43">
        <f t="shared" si="6"/>
        <v>0</v>
      </c>
      <c r="K13" s="124">
        <f>[5]dataZH!I15</f>
        <v>0</v>
      </c>
      <c r="L13" s="43">
        <f t="shared" si="11"/>
        <v>0</v>
      </c>
      <c r="M13" s="124">
        <f t="shared" si="7"/>
        <v>4692.9999999999991</v>
      </c>
    </row>
    <row r="14" spans="1:13" ht="14.25" customHeight="1" x14ac:dyDescent="0.2">
      <c r="A14" s="12"/>
      <c r="B14" s="19" t="s">
        <v>23</v>
      </c>
      <c r="C14" s="124">
        <f>[5]dataZH!E16</f>
        <v>2187.9999999999995</v>
      </c>
      <c r="D14" s="43">
        <f t="shared" si="8"/>
        <v>100</v>
      </c>
      <c r="E14" s="124">
        <f>[5]dataZH!F16</f>
        <v>0</v>
      </c>
      <c r="F14" s="43">
        <f t="shared" si="9"/>
        <v>0</v>
      </c>
      <c r="G14" s="124">
        <f>[5]dataZH!G16</f>
        <v>0</v>
      </c>
      <c r="H14" s="43">
        <f t="shared" si="10"/>
        <v>0</v>
      </c>
      <c r="I14" s="124">
        <f>[5]dataZH!H16</f>
        <v>0</v>
      </c>
      <c r="J14" s="43">
        <f t="shared" si="6"/>
        <v>0</v>
      </c>
      <c r="K14" s="124">
        <f>[5]dataZH!I16</f>
        <v>0</v>
      </c>
      <c r="L14" s="43">
        <f t="shared" si="11"/>
        <v>0</v>
      </c>
      <c r="M14" s="124">
        <f t="shared" si="7"/>
        <v>2187.9999999999995</v>
      </c>
    </row>
    <row r="15" spans="1:13" s="13" customFormat="1" ht="28.5" customHeight="1" x14ac:dyDescent="0.2">
      <c r="A15" s="218" t="s">
        <v>106</v>
      </c>
      <c r="B15" s="218"/>
      <c r="C15" s="125">
        <f t="shared" ref="C15" si="12">SUM(C11:C14)</f>
        <v>26335.999999999993</v>
      </c>
      <c r="D15" s="74">
        <f>C15/$M15*100</f>
        <v>100</v>
      </c>
      <c r="E15" s="125">
        <f>SUM(E11:E14)</f>
        <v>0</v>
      </c>
      <c r="F15" s="74">
        <f t="shared" si="9"/>
        <v>0</v>
      </c>
      <c r="G15" s="178">
        <f>SUM(G11:G14)</f>
        <v>0</v>
      </c>
      <c r="H15" s="74">
        <f t="shared" si="10"/>
        <v>0</v>
      </c>
      <c r="I15" s="125">
        <f>SUM(I11:I14)</f>
        <v>0</v>
      </c>
      <c r="J15" s="73">
        <f>I15/$M15*100</f>
        <v>0</v>
      </c>
      <c r="K15" s="125">
        <f>SUM(K11:K14)</f>
        <v>0</v>
      </c>
      <c r="L15" s="73">
        <f>K15/$M15*100</f>
        <v>0</v>
      </c>
      <c r="M15" s="125">
        <f>SUM(M11:M14)</f>
        <v>26335.999999999993</v>
      </c>
    </row>
    <row r="16" spans="1:13" ht="6.95" customHeight="1" x14ac:dyDescent="0.2">
      <c r="B16" s="13"/>
      <c r="C16" s="124"/>
      <c r="D16" s="177"/>
      <c r="E16" s="124"/>
      <c r="F16" s="177"/>
      <c r="G16" s="124"/>
      <c r="H16" s="43"/>
      <c r="I16" s="124"/>
      <c r="J16" s="43"/>
      <c r="K16" s="124"/>
      <c r="L16" s="43"/>
      <c r="M16" s="124"/>
    </row>
    <row r="17" spans="1:13" ht="14.25" customHeight="1" x14ac:dyDescent="0.2">
      <c r="A17" s="11" t="s">
        <v>9</v>
      </c>
      <c r="B17" s="13" t="s">
        <v>25</v>
      </c>
      <c r="C17" s="124">
        <f>[5]dataZH!E19</f>
        <v>0</v>
      </c>
      <c r="D17" s="43">
        <f>C17/$M17*100</f>
        <v>0</v>
      </c>
      <c r="E17" s="124">
        <f>[5]dataZH!F19</f>
        <v>10359.000000000005</v>
      </c>
      <c r="F17" s="43">
        <f>E17/$M17*100</f>
        <v>30.539504716981131</v>
      </c>
      <c r="G17" s="124">
        <f>[5]dataZH!G19</f>
        <v>22696.000000000015</v>
      </c>
      <c r="H17" s="43">
        <f>G17/$M17*100</f>
        <v>66.910377358490564</v>
      </c>
      <c r="I17" s="124">
        <f>[5]dataZH!H19</f>
        <v>865</v>
      </c>
      <c r="J17" s="43">
        <f t="shared" ref="J17:J19" si="13">I17/$M17*100</f>
        <v>2.5501179245283003</v>
      </c>
      <c r="K17" s="124">
        <f>[5]dataZH!I19</f>
        <v>0</v>
      </c>
      <c r="L17" s="43">
        <f>K17/$M17*100</f>
        <v>0</v>
      </c>
      <c r="M17" s="124">
        <f t="shared" ref="M17:M19" si="14">C17+E17+G17+I17+K17</f>
        <v>33920.000000000022</v>
      </c>
    </row>
    <row r="18" spans="1:13" ht="14.25" customHeight="1" x14ac:dyDescent="0.2">
      <c r="A18" s="12"/>
      <c r="B18" s="13" t="s">
        <v>27</v>
      </c>
      <c r="C18" s="124">
        <f>[5]dataZH!E20</f>
        <v>44</v>
      </c>
      <c r="D18" s="43">
        <f t="shared" ref="D18:D24" si="15">C18/$M18*100</f>
        <v>1.2468121280816096</v>
      </c>
      <c r="E18" s="124">
        <f>[5]dataZH!F20</f>
        <v>2439</v>
      </c>
      <c r="F18" s="43">
        <f t="shared" ref="F18:F22" si="16">E18/$M18*100</f>
        <v>69.113063190705589</v>
      </c>
      <c r="G18" s="124">
        <f>[5]dataZH!G20</f>
        <v>1046.0000000000002</v>
      </c>
      <c r="H18" s="43">
        <f t="shared" ref="H18:H19" si="17">G18/$M18*100</f>
        <v>29.640124681212814</v>
      </c>
      <c r="I18" s="124">
        <f>[5]dataZH!H20</f>
        <v>0</v>
      </c>
      <c r="J18" s="43">
        <f t="shared" si="13"/>
        <v>0</v>
      </c>
      <c r="K18" s="124">
        <f>[5]dataZH!I20</f>
        <v>0</v>
      </c>
      <c r="L18" s="43">
        <f t="shared" ref="L18:L19" si="18">K18/$M18*100</f>
        <v>0</v>
      </c>
      <c r="M18" s="124">
        <f t="shared" si="14"/>
        <v>3529</v>
      </c>
    </row>
    <row r="19" spans="1:13" ht="14.25" customHeight="1" x14ac:dyDescent="0.2">
      <c r="A19" s="12"/>
      <c r="B19" s="19" t="s">
        <v>29</v>
      </c>
      <c r="C19" s="124">
        <f>[5]dataZH!E21</f>
        <v>1177</v>
      </c>
      <c r="D19" s="43">
        <f t="shared" si="15"/>
        <v>29.033053774050323</v>
      </c>
      <c r="E19" s="124">
        <f>[5]dataZH!F21</f>
        <v>2539</v>
      </c>
      <c r="F19" s="43">
        <f t="shared" si="16"/>
        <v>62.629501726689682</v>
      </c>
      <c r="G19" s="124">
        <f>[5]dataZH!G21</f>
        <v>338</v>
      </c>
      <c r="H19" s="43">
        <f t="shared" si="17"/>
        <v>8.3374444992599894</v>
      </c>
      <c r="I19" s="124">
        <f>[5]dataZH!H21</f>
        <v>0</v>
      </c>
      <c r="J19" s="43">
        <f t="shared" si="13"/>
        <v>0</v>
      </c>
      <c r="K19" s="124">
        <f>[5]dataZH!I21</f>
        <v>0</v>
      </c>
      <c r="L19" s="43">
        <f t="shared" si="18"/>
        <v>0</v>
      </c>
      <c r="M19" s="124">
        <f t="shared" si="14"/>
        <v>4054</v>
      </c>
    </row>
    <row r="20" spans="1:13" s="13" customFormat="1" ht="28.5" customHeight="1" x14ac:dyDescent="0.2">
      <c r="A20" s="218" t="s">
        <v>107</v>
      </c>
      <c r="B20" s="218"/>
      <c r="C20" s="127">
        <f>SUM(C17:C19)</f>
        <v>1221</v>
      </c>
      <c r="D20" s="74">
        <f t="shared" si="15"/>
        <v>2.9419560031804912</v>
      </c>
      <c r="E20" s="127">
        <f>SUM(E17:E19)</f>
        <v>15337.000000000005</v>
      </c>
      <c r="F20" s="74">
        <f t="shared" si="16"/>
        <v>36.953955135773306</v>
      </c>
      <c r="G20" s="127">
        <f>SUM(G17:G19)</f>
        <v>24080.000000000015</v>
      </c>
      <c r="H20" s="74">
        <f>G20/$M20*100</f>
        <v>58.019902175746338</v>
      </c>
      <c r="I20" s="127">
        <f>SUM(I17:I19)</f>
        <v>865</v>
      </c>
      <c r="J20" s="74">
        <f>I20/$M20*100</f>
        <v>2.0841866852998567</v>
      </c>
      <c r="K20" s="127">
        <f>SUM(K17:K19)</f>
        <v>0</v>
      </c>
      <c r="L20" s="74">
        <f>K20/$M20*100</f>
        <v>0</v>
      </c>
      <c r="M20" s="127">
        <f>SUM(M17:M19)</f>
        <v>41503.000000000022</v>
      </c>
    </row>
    <row r="21" spans="1:13" ht="6.95" customHeight="1" x14ac:dyDescent="0.2">
      <c r="B21" s="13"/>
      <c r="C21" s="124"/>
      <c r="D21" s="179"/>
      <c r="E21" s="124"/>
      <c r="F21" s="43"/>
      <c r="G21" s="124"/>
      <c r="H21" s="43"/>
      <c r="I21" s="124"/>
      <c r="J21" s="43"/>
      <c r="K21" s="124"/>
      <c r="L21" s="43"/>
      <c r="M21" s="124"/>
    </row>
    <row r="22" spans="1:13" ht="14.25" customHeight="1" x14ac:dyDescent="0.2">
      <c r="A22" s="11" t="s">
        <v>9</v>
      </c>
      <c r="B22" s="13" t="s">
        <v>30</v>
      </c>
      <c r="C22" s="124">
        <f>[5]dataZH!E24</f>
        <v>5</v>
      </c>
      <c r="D22" s="179">
        <f t="shared" si="15"/>
        <v>2.0831597366886095E-2</v>
      </c>
      <c r="E22" s="124">
        <f>[5]dataZH!F24</f>
        <v>3604.0000000000014</v>
      </c>
      <c r="F22" s="43">
        <f t="shared" si="16"/>
        <v>15.015415382051501</v>
      </c>
      <c r="G22" s="124">
        <f>[5]dataZH!G24</f>
        <v>16580</v>
      </c>
      <c r="H22" s="43">
        <f>G22/$M22*100</f>
        <v>69.077576868594278</v>
      </c>
      <c r="I22" s="124">
        <f>[5]dataZH!H24</f>
        <v>3599.9999999999986</v>
      </c>
      <c r="J22" s="43">
        <f>I22/$M22*100</f>
        <v>14.998750104157981</v>
      </c>
      <c r="K22" s="124">
        <f>[5]dataZH!I24</f>
        <v>213</v>
      </c>
      <c r="L22" s="43">
        <f>K22/$M22*100</f>
        <v>0.88742604782934764</v>
      </c>
      <c r="M22" s="124">
        <f>C22+E22+G22+I22+K22</f>
        <v>24002</v>
      </c>
    </row>
    <row r="23" spans="1:13" ht="7.5" customHeight="1" x14ac:dyDescent="0.2">
      <c r="A23" s="12"/>
      <c r="B23" s="13"/>
      <c r="C23" s="124"/>
      <c r="D23" s="179"/>
      <c r="E23" s="124"/>
      <c r="F23" s="156"/>
      <c r="G23" s="124"/>
      <c r="H23" s="77"/>
      <c r="I23" s="124"/>
      <c r="J23" s="77"/>
      <c r="K23" s="124"/>
      <c r="L23" s="77"/>
      <c r="M23" s="124"/>
    </row>
    <row r="24" spans="1:13" ht="14.25" customHeight="1" x14ac:dyDescent="0.2">
      <c r="A24" s="67" t="s">
        <v>67</v>
      </c>
      <c r="B24" s="67"/>
      <c r="C24" s="149">
        <f>C9+C15+C20+C22</f>
        <v>45131.999999999985</v>
      </c>
      <c r="D24" s="180">
        <f t="shared" si="15"/>
        <v>9.765132255098175</v>
      </c>
      <c r="E24" s="149">
        <f>E9+E15+E20+E22</f>
        <v>140856.99999999997</v>
      </c>
      <c r="F24" s="180">
        <f>E24/M24*100</f>
        <v>30.476983826472647</v>
      </c>
      <c r="G24" s="149">
        <f>G9+G15+G20+G22</f>
        <v>200695</v>
      </c>
      <c r="H24" s="180">
        <f>G24/M24*100</f>
        <v>43.424027695137127</v>
      </c>
      <c r="I24" s="149">
        <f>I9+I15+I20+I22</f>
        <v>51086.999999999993</v>
      </c>
      <c r="J24" s="180">
        <f>I24/M24*100</f>
        <v>11.05360523611186</v>
      </c>
      <c r="K24" s="149">
        <f>K9+K15+K20+K22</f>
        <v>24404.000000000007</v>
      </c>
      <c r="L24" s="180">
        <f>K24/M24*100</f>
        <v>5.2802509871801826</v>
      </c>
      <c r="M24" s="149">
        <f>M9+M15+M20+M22</f>
        <v>462175</v>
      </c>
    </row>
    <row r="25" spans="1:13" ht="6.95" customHeight="1" x14ac:dyDescent="0.2">
      <c r="B25" s="13"/>
      <c r="C25" s="124"/>
      <c r="D25" s="124"/>
      <c r="E25" s="124"/>
      <c r="F25" s="124"/>
      <c r="G25" s="124"/>
      <c r="H25" s="124"/>
      <c r="I25" s="124"/>
      <c r="J25" s="124"/>
      <c r="K25" s="124"/>
      <c r="L25" s="124"/>
      <c r="M25" s="124"/>
    </row>
    <row r="26" spans="1:13" s="13" customFormat="1" ht="32.25" customHeight="1" x14ac:dyDescent="0.2">
      <c r="A26" s="234" t="s">
        <v>50</v>
      </c>
      <c r="B26" s="234"/>
      <c r="C26" s="124"/>
      <c r="D26" s="124"/>
      <c r="E26" s="124"/>
      <c r="F26" s="124"/>
      <c r="G26" s="124"/>
      <c r="H26" s="124"/>
      <c r="I26" s="124"/>
      <c r="J26" s="124"/>
      <c r="K26" s="124"/>
      <c r="L26" s="124"/>
      <c r="M26" s="124"/>
    </row>
    <row r="27" spans="1:13" ht="14.25" customHeight="1" x14ac:dyDescent="0.2">
      <c r="A27" s="11" t="s">
        <v>32</v>
      </c>
      <c r="B27" s="13" t="s">
        <v>51</v>
      </c>
      <c r="C27" s="124">
        <f>[5]dataNZH!C5</f>
        <v>13756.671555328907</v>
      </c>
      <c r="D27" s="154">
        <f>[5]dataNZH!D5*100</f>
        <v>21.407849879296005</v>
      </c>
      <c r="E27" s="124">
        <f>[5]dataNZH!E5</f>
        <v>22814.169575137792</v>
      </c>
      <c r="F27" s="154">
        <f>[5]dataNZH!F5*100</f>
        <v>35.502942366619223</v>
      </c>
      <c r="G27" s="124">
        <f>[5]dataNZH!G5</f>
        <v>23441.394723588193</v>
      </c>
      <c r="H27" s="154">
        <f>[5]dataNZH!H5*100</f>
        <v>36.479017267044092</v>
      </c>
      <c r="I27" s="124">
        <f>[5]dataNZH!I5</f>
        <v>3526.7044617321744</v>
      </c>
      <c r="J27" s="154">
        <f>[5]dataNZH!J5*100</f>
        <v>5.4881850876318836</v>
      </c>
      <c r="K27" s="124">
        <f>[5]dataNZH!K5</f>
        <v>720.99999999999989</v>
      </c>
      <c r="L27" s="154">
        <f>[5]dataNZH!L5*100</f>
        <v>1.1220053994087951</v>
      </c>
      <c r="M27" s="124">
        <f t="shared" ref="M27:M30" si="19">C27+E27+G27+I27+K27</f>
        <v>64259.940315787062</v>
      </c>
    </row>
    <row r="28" spans="1:13" ht="14.25" customHeight="1" x14ac:dyDescent="0.2">
      <c r="A28" s="11" t="s">
        <v>34</v>
      </c>
      <c r="B28" s="19" t="s">
        <v>35</v>
      </c>
      <c r="C28" s="124">
        <f>[5]dataNZH!C6</f>
        <v>517.00000000000011</v>
      </c>
      <c r="D28" s="154">
        <f>[5]dataNZH!D6*100</f>
        <v>2.3951109943826614</v>
      </c>
      <c r="E28" s="124">
        <f>[5]dataNZH!E6</f>
        <v>7804.6384615384613</v>
      </c>
      <c r="F28" s="154">
        <f>[5]dataNZH!F6*100</f>
        <v>36.156625505633542</v>
      </c>
      <c r="G28" s="124">
        <f>[5]dataNZH!G6</f>
        <v>10652.000000000004</v>
      </c>
      <c r="H28" s="154">
        <f>[5]dataNZH!H6*100</f>
        <v>49.347625362019556</v>
      </c>
      <c r="I28" s="124">
        <f>[5]dataNZH!I6</f>
        <v>1933.0000000000007</v>
      </c>
      <c r="J28" s="154">
        <f>[5]dataNZH!J6*100</f>
        <v>8.9550281472759856</v>
      </c>
      <c r="K28" s="124">
        <f>[5]dataNZH!K6</f>
        <v>679</v>
      </c>
      <c r="L28" s="154">
        <f>[5]dataNZH!L6*100</f>
        <v>3.1456099906882522</v>
      </c>
      <c r="M28" s="124">
        <f t="shared" si="19"/>
        <v>21585.638461538467</v>
      </c>
    </row>
    <row r="29" spans="1:13" ht="14.25" customHeight="1" x14ac:dyDescent="0.2">
      <c r="A29" s="11" t="s">
        <v>37</v>
      </c>
      <c r="B29" s="13" t="s">
        <v>38</v>
      </c>
      <c r="C29" s="124">
        <f>[5]dataNZH!C7</f>
        <v>1705.5555555555561</v>
      </c>
      <c r="D29" s="154">
        <f>[5]dataNZH!D7*100</f>
        <v>6.9309848572998298</v>
      </c>
      <c r="E29" s="124">
        <f>[5]dataNZH!E7</f>
        <v>9225.9394366806064</v>
      </c>
      <c r="F29" s="154">
        <f>[5]dataNZH!F7*100</f>
        <v>37.492092428012199</v>
      </c>
      <c r="G29" s="124">
        <f>[5]dataNZH!G7</f>
        <v>10481.11116192486</v>
      </c>
      <c r="H29" s="154">
        <f>[5]dataNZH!H7*100</f>
        <v>42.592821156924856</v>
      </c>
      <c r="I29" s="124">
        <f>[5]dataNZH!I7</f>
        <v>2726.0879999999997</v>
      </c>
      <c r="J29" s="154">
        <f>[5]dataNZH!J7*100</f>
        <v>11.078193604495173</v>
      </c>
      <c r="K29" s="124">
        <f>[5]dataNZH!K7</f>
        <v>468.99999999999989</v>
      </c>
      <c r="L29" s="154">
        <f>[5]dataNZH!L7*100</f>
        <v>1.9059079532679193</v>
      </c>
      <c r="M29" s="124">
        <f t="shared" si="19"/>
        <v>24607.694154161025</v>
      </c>
    </row>
    <row r="30" spans="1:13" ht="14.25" customHeight="1" x14ac:dyDescent="0.2">
      <c r="A30" s="11" t="s">
        <v>39</v>
      </c>
      <c r="B30" s="13" t="s">
        <v>40</v>
      </c>
      <c r="C30" s="124">
        <f>[5]dataNZH!C8</f>
        <v>12352.999999999996</v>
      </c>
      <c r="D30" s="154">
        <f>[5]dataNZH!D8*100</f>
        <v>100</v>
      </c>
      <c r="E30" s="168">
        <v>0</v>
      </c>
      <c r="F30" s="154">
        <f>[5]dataNZH!F8</f>
        <v>0</v>
      </c>
      <c r="G30" s="168">
        <v>0</v>
      </c>
      <c r="H30" s="154">
        <f>[5]dataNZH!H8</f>
        <v>0</v>
      </c>
      <c r="I30" s="168">
        <v>0</v>
      </c>
      <c r="J30" s="154">
        <f>[5]dataNZH!J8</f>
        <v>0</v>
      </c>
      <c r="K30" s="168">
        <v>0</v>
      </c>
      <c r="L30" s="154">
        <f>[5]dataNZH!L8*100</f>
        <v>0</v>
      </c>
      <c r="M30" s="124">
        <f t="shared" si="19"/>
        <v>12352.999999999996</v>
      </c>
    </row>
    <row r="31" spans="1:13" ht="6.95" customHeight="1" x14ac:dyDescent="0.2">
      <c r="A31" s="12"/>
      <c r="B31" s="13"/>
      <c r="C31" s="124"/>
      <c r="D31" s="124"/>
      <c r="E31" s="124"/>
      <c r="F31" s="124"/>
      <c r="G31" s="124"/>
      <c r="H31" s="124"/>
      <c r="I31" s="124"/>
      <c r="J31" s="124"/>
      <c r="K31" s="124"/>
      <c r="L31" s="124"/>
      <c r="M31" s="124"/>
    </row>
    <row r="32" spans="1:13" s="13" customFormat="1" ht="6.95" customHeight="1" x14ac:dyDescent="0.2">
      <c r="A32" s="67"/>
      <c r="B32" s="83"/>
      <c r="C32" s="150"/>
      <c r="D32" s="150"/>
      <c r="E32" s="150"/>
      <c r="F32" s="150"/>
      <c r="G32" s="150"/>
      <c r="H32" s="150"/>
      <c r="I32" s="150"/>
      <c r="J32" s="150"/>
      <c r="K32" s="150"/>
      <c r="L32" s="150"/>
      <c r="M32" s="150"/>
    </row>
    <row r="33" spans="1:13" ht="10.5" customHeight="1" x14ac:dyDescent="0.2">
      <c r="A33" s="65" t="s">
        <v>108</v>
      </c>
      <c r="B33" s="65"/>
      <c r="C33" s="13"/>
      <c r="D33" s="13"/>
      <c r="E33" s="13"/>
      <c r="F33" s="13"/>
      <c r="G33" s="13"/>
      <c r="H33" s="13"/>
      <c r="I33" s="13"/>
      <c r="J33" s="13"/>
      <c r="K33" s="13"/>
      <c r="L33" s="13"/>
      <c r="M33" s="13"/>
    </row>
    <row r="34" spans="1:13" ht="35.1" customHeight="1" x14ac:dyDescent="0.2">
      <c r="A34" s="65"/>
      <c r="B34" s="65"/>
      <c r="C34" s="13"/>
      <c r="D34" s="13"/>
      <c r="E34" s="13"/>
      <c r="F34" s="13"/>
      <c r="G34" s="13"/>
      <c r="H34" s="13"/>
      <c r="I34" s="13"/>
      <c r="J34" s="13"/>
      <c r="K34" s="13"/>
      <c r="L34" s="13"/>
      <c r="M34" s="13"/>
    </row>
    <row r="35" spans="1:13" ht="10.5" customHeight="1" x14ac:dyDescent="0.2">
      <c r="A35" s="65"/>
      <c r="B35" s="65"/>
      <c r="C35" s="13"/>
      <c r="D35" s="13"/>
      <c r="E35" s="13"/>
      <c r="F35" s="13"/>
      <c r="G35" s="13"/>
      <c r="H35" s="13"/>
      <c r="I35" s="13"/>
      <c r="J35" s="13"/>
      <c r="K35" s="13"/>
      <c r="L35" s="13"/>
      <c r="M35" s="13"/>
    </row>
    <row r="36" spans="1:13" ht="11.45" customHeight="1" x14ac:dyDescent="0.2">
      <c r="A36" s="175" t="s">
        <v>53</v>
      </c>
      <c r="B36" s="13"/>
      <c r="C36" s="13"/>
      <c r="D36" s="13"/>
      <c r="E36" s="13"/>
      <c r="F36" s="13"/>
      <c r="G36" s="13"/>
      <c r="H36" s="13"/>
      <c r="I36" s="13"/>
      <c r="J36" s="13"/>
      <c r="K36" s="13"/>
      <c r="L36" s="13"/>
      <c r="M36" s="13"/>
    </row>
    <row r="37" spans="1:13" ht="11.45" customHeight="1" x14ac:dyDescent="0.2">
      <c r="A37" s="65" t="s">
        <v>54</v>
      </c>
    </row>
    <row r="38" spans="1:13" ht="11.45" customHeight="1" x14ac:dyDescent="0.2">
      <c r="A38" s="24" t="s">
        <v>184</v>
      </c>
    </row>
    <row r="39" spans="1:13" ht="11.45" customHeight="1" x14ac:dyDescent="0.2">
      <c r="A39" s="24" t="s">
        <v>192</v>
      </c>
    </row>
    <row r="40" spans="1:13" ht="12.6" customHeight="1" x14ac:dyDescent="0.2">
      <c r="A40" s="24" t="s">
        <v>196</v>
      </c>
    </row>
  </sheetData>
  <sheetProtection sheet="1" objects="1" scenarios="1"/>
  <mergeCells count="4">
    <mergeCell ref="A9:B9"/>
    <mergeCell ref="A15:B15"/>
    <mergeCell ref="A20:B20"/>
    <mergeCell ref="A26:B26"/>
  </mergeCells>
  <pageMargins left="0.39370078740157483" right="0.39370078740157483" top="0.78740157480314965" bottom="0.39370078740157483" header="0" footer="0"/>
  <pageSetup paperSize="9" scale="87" fitToWidth="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Normal="100" zoomScaleSheetLayoutView="100" workbookViewId="0">
      <selection activeCell="K31" sqref="K31"/>
    </sheetView>
  </sheetViews>
  <sheetFormatPr baseColWidth="10" defaultColWidth="10" defaultRowHeight="12.6" customHeight="1" x14ac:dyDescent="0.2"/>
  <cols>
    <col min="1" max="1" width="3.875" style="3" customWidth="1"/>
    <col min="2" max="2" width="33.75" style="3" customWidth="1"/>
    <col min="3" max="9" width="13.5" style="3" customWidth="1"/>
    <col min="10" max="16384" width="10" style="3"/>
  </cols>
  <sheetData>
    <row r="1" spans="1:9" ht="13.5" customHeight="1" x14ac:dyDescent="0.2">
      <c r="A1" s="26" t="s">
        <v>197</v>
      </c>
      <c r="B1" s="13"/>
      <c r="C1" s="13"/>
      <c r="D1" s="13"/>
      <c r="E1" s="13"/>
      <c r="F1" s="13"/>
      <c r="G1" s="13"/>
      <c r="H1" s="13"/>
      <c r="I1" s="13"/>
    </row>
    <row r="2" spans="1:9" s="5" customFormat="1" ht="13.5" customHeight="1" x14ac:dyDescent="0.2">
      <c r="A2" s="4" t="s">
        <v>198</v>
      </c>
      <c r="B2" s="13"/>
      <c r="C2" s="13"/>
      <c r="D2" s="13"/>
      <c r="E2" s="13"/>
      <c r="F2" s="13"/>
      <c r="G2" s="13"/>
      <c r="H2" s="13"/>
      <c r="I2" s="13"/>
    </row>
    <row r="3" spans="1:9" s="13" customFormat="1" ht="54" customHeight="1" x14ac:dyDescent="0.3">
      <c r="A3" s="67"/>
      <c r="B3" s="83"/>
      <c r="C3" s="159" t="s">
        <v>173</v>
      </c>
      <c r="D3" s="159" t="s">
        <v>174</v>
      </c>
      <c r="E3" s="159" t="s">
        <v>175</v>
      </c>
      <c r="F3" s="159" t="s">
        <v>176</v>
      </c>
      <c r="G3" s="159" t="s">
        <v>177</v>
      </c>
      <c r="H3" s="159" t="s">
        <v>178</v>
      </c>
      <c r="I3" s="160" t="s">
        <v>86</v>
      </c>
    </row>
    <row r="4" spans="1:9" ht="14.25" customHeight="1" x14ac:dyDescent="0.2">
      <c r="A4" s="11" t="s">
        <v>9</v>
      </c>
      <c r="B4" s="13" t="s">
        <v>181</v>
      </c>
      <c r="C4" s="124">
        <f>[6]dataZH!E6</f>
        <v>99012.000000000146</v>
      </c>
      <c r="D4" s="124">
        <f>[6]dataZH!F6</f>
        <v>19282.999999999993</v>
      </c>
      <c r="E4" s="124">
        <f>[6]dataZH!G6</f>
        <v>12142.000000000013</v>
      </c>
      <c r="F4" s="124">
        <f>[6]dataZH!H6</f>
        <v>8912.0000000000018</v>
      </c>
      <c r="G4" s="124">
        <f>[6]dataZH!I6</f>
        <v>3062</v>
      </c>
      <c r="H4" s="124">
        <f>[6]dataZH!J6</f>
        <v>385</v>
      </c>
      <c r="I4" s="124">
        <f>[6]dataZH!K6</f>
        <v>142796.00000000096</v>
      </c>
    </row>
    <row r="5" spans="1:9" ht="14.25" customHeight="1" x14ac:dyDescent="0.2">
      <c r="A5" s="12"/>
      <c r="B5" s="19" t="s">
        <v>162</v>
      </c>
      <c r="C5" s="124">
        <f>[6]dataZH!E7</f>
        <v>5939.9999999999955</v>
      </c>
      <c r="D5" s="124">
        <f>[6]dataZH!F7</f>
        <v>67370</v>
      </c>
      <c r="E5" s="124">
        <f>[6]dataZH!G7</f>
        <v>5069.9999999999991</v>
      </c>
      <c r="F5" s="124">
        <f>[6]dataZH!H7</f>
        <v>1559</v>
      </c>
      <c r="G5" s="124">
        <f>[6]dataZH!I7</f>
        <v>3047.9999999999995</v>
      </c>
      <c r="H5" s="124">
        <f>[6]dataZH!J7</f>
        <v>91</v>
      </c>
      <c r="I5" s="124">
        <f>[6]dataZH!K7</f>
        <v>83078.000000000058</v>
      </c>
    </row>
    <row r="6" spans="1:9" ht="14.25" customHeight="1" x14ac:dyDescent="0.2">
      <c r="A6" s="12"/>
      <c r="B6" s="13" t="s">
        <v>15</v>
      </c>
      <c r="C6" s="124">
        <f>[6]dataZH!E8</f>
        <v>11765.999999999998</v>
      </c>
      <c r="D6" s="124">
        <f>[6]dataZH!F8</f>
        <v>7932.0000000000018</v>
      </c>
      <c r="E6" s="124">
        <f>[6]dataZH!G8</f>
        <v>49848.999999999956</v>
      </c>
      <c r="F6" s="124">
        <f>[6]dataZH!H8</f>
        <v>2159.0000000000005</v>
      </c>
      <c r="G6" s="124">
        <f>[6]dataZH!I8</f>
        <v>5780.9999999999964</v>
      </c>
      <c r="H6" s="124">
        <f>[6]dataZH!J8</f>
        <v>698.99999999999989</v>
      </c>
      <c r="I6" s="124">
        <f>[6]dataZH!K8</f>
        <v>78186.000000000116</v>
      </c>
    </row>
    <row r="7" spans="1:9" ht="14.25" customHeight="1" x14ac:dyDescent="0.2">
      <c r="A7" s="12"/>
      <c r="B7" s="13" t="s">
        <v>13</v>
      </c>
      <c r="C7" s="124">
        <f>[6]dataZH!E9</f>
        <v>15877.000000000002</v>
      </c>
      <c r="D7" s="124">
        <f>[6]dataZH!F9</f>
        <v>5781</v>
      </c>
      <c r="E7" s="124">
        <f>[6]dataZH!G9</f>
        <v>4426.0000000000018</v>
      </c>
      <c r="F7" s="124">
        <f>[6]dataZH!H9</f>
        <v>24527.000000000011</v>
      </c>
      <c r="G7" s="124">
        <f>[6]dataZH!I9</f>
        <v>7444.0000000000018</v>
      </c>
      <c r="H7" s="124">
        <f>[6]dataZH!J9</f>
        <v>564</v>
      </c>
      <c r="I7" s="124">
        <f>[6]dataZH!K9</f>
        <v>58619.000000000022</v>
      </c>
    </row>
    <row r="8" spans="1:9" ht="14.25" customHeight="1" x14ac:dyDescent="0.2">
      <c r="A8" s="12"/>
      <c r="B8" s="13" t="s">
        <v>16</v>
      </c>
      <c r="C8" s="124">
        <f>[6]dataZH!E10</f>
        <v>1054.0000000000002</v>
      </c>
      <c r="D8" s="124">
        <f>[6]dataZH!F10</f>
        <v>508</v>
      </c>
      <c r="E8" s="124">
        <f>[6]dataZH!G10</f>
        <v>228.00000000000003</v>
      </c>
      <c r="F8" s="124">
        <f>[6]dataZH!H10</f>
        <v>4167</v>
      </c>
      <c r="G8" s="124">
        <f>[6]dataZH!I10</f>
        <v>1698.0000000000002</v>
      </c>
      <c r="H8" s="124">
        <f>[6]dataZH!J10</f>
        <v>0</v>
      </c>
      <c r="I8" s="124">
        <f>[6]dataZH!K10</f>
        <v>7655.0000000000009</v>
      </c>
    </row>
    <row r="9" spans="1:9" s="13" customFormat="1" ht="28.5" customHeight="1" x14ac:dyDescent="0.2">
      <c r="A9" s="218" t="s">
        <v>105</v>
      </c>
      <c r="B9" s="218"/>
      <c r="C9" s="125">
        <f>SUM(C4:C8)</f>
        <v>133649.00000000015</v>
      </c>
      <c r="D9" s="125">
        <f t="shared" ref="D9:I9" si="0">SUM(D4:D8)</f>
        <v>100874</v>
      </c>
      <c r="E9" s="125">
        <f t="shared" si="0"/>
        <v>71714.999999999971</v>
      </c>
      <c r="F9" s="125">
        <f t="shared" si="0"/>
        <v>41324.000000000015</v>
      </c>
      <c r="G9" s="125">
        <f t="shared" si="0"/>
        <v>21033</v>
      </c>
      <c r="H9" s="125">
        <f t="shared" si="0"/>
        <v>1739</v>
      </c>
      <c r="I9" s="125">
        <f t="shared" si="0"/>
        <v>370334.00000000116</v>
      </c>
    </row>
    <row r="10" spans="1:9" ht="6.95" customHeight="1" x14ac:dyDescent="0.2">
      <c r="B10" s="13"/>
      <c r="C10" s="124"/>
      <c r="D10" s="124"/>
      <c r="E10" s="124"/>
      <c r="F10" s="124"/>
      <c r="G10" s="124"/>
      <c r="H10" s="124"/>
      <c r="I10" s="124"/>
    </row>
    <row r="11" spans="1:9" ht="14.25" customHeight="1" x14ac:dyDescent="0.2">
      <c r="A11" s="11" t="s">
        <v>9</v>
      </c>
      <c r="B11" s="13" t="s">
        <v>19</v>
      </c>
      <c r="C11" s="124">
        <f>[6]dataZH!E13</f>
        <v>3722.9999999999995</v>
      </c>
      <c r="D11" s="124">
        <f>[6]dataZH!F13</f>
        <v>3429.0000000000005</v>
      </c>
      <c r="E11" s="124">
        <f>[6]dataZH!G13</f>
        <v>3337</v>
      </c>
      <c r="F11" s="124">
        <f>[6]dataZH!H13</f>
        <v>2836.0000000000005</v>
      </c>
      <c r="G11" s="124">
        <f>[6]dataZH!I13</f>
        <v>213</v>
      </c>
      <c r="H11" s="124">
        <f>[6]dataZH!J13</f>
        <v>170</v>
      </c>
      <c r="I11" s="124">
        <f>[6]dataZH!K13</f>
        <v>13707.999999999991</v>
      </c>
    </row>
    <row r="12" spans="1:9" ht="14.25" customHeight="1" x14ac:dyDescent="0.2">
      <c r="A12" s="12"/>
      <c r="B12" s="13" t="s">
        <v>20</v>
      </c>
      <c r="C12" s="124">
        <f>[6]dataZH!E14</f>
        <v>808.00000000000011</v>
      </c>
      <c r="D12" s="124">
        <f>[6]dataZH!F14</f>
        <v>449.00000000000006</v>
      </c>
      <c r="E12" s="124">
        <f>[6]dataZH!G14</f>
        <v>961</v>
      </c>
      <c r="F12" s="124">
        <f>[6]dataZH!H14</f>
        <v>241</v>
      </c>
      <c r="G12" s="124">
        <f>[6]dataZH!I14</f>
        <v>3288</v>
      </c>
      <c r="H12" s="124">
        <f>[6]dataZH!J14</f>
        <v>0</v>
      </c>
      <c r="I12" s="124">
        <f>[6]dataZH!K14</f>
        <v>5747.0000000000009</v>
      </c>
    </row>
    <row r="13" spans="1:9" ht="14.25" customHeight="1" x14ac:dyDescent="0.2">
      <c r="A13" s="12"/>
      <c r="B13" s="19" t="s">
        <v>137</v>
      </c>
      <c r="C13" s="124">
        <f>[6]dataZH!E15</f>
        <v>1576.0000000000002</v>
      </c>
      <c r="D13" s="124">
        <f>[6]dataZH!F15</f>
        <v>898</v>
      </c>
      <c r="E13" s="124">
        <f>[6]dataZH!G15</f>
        <v>694</v>
      </c>
      <c r="F13" s="124">
        <f>[6]dataZH!H15</f>
        <v>434.00000000000006</v>
      </c>
      <c r="G13" s="124">
        <f>[6]dataZH!I15</f>
        <v>1091</v>
      </c>
      <c r="H13" s="124">
        <f>[6]dataZH!J15</f>
        <v>0</v>
      </c>
      <c r="I13" s="124">
        <f>[6]dataZH!K15</f>
        <v>4692.9999999999991</v>
      </c>
    </row>
    <row r="14" spans="1:9" ht="14.25" customHeight="1" x14ac:dyDescent="0.2">
      <c r="A14" s="12"/>
      <c r="B14" s="19" t="s">
        <v>23</v>
      </c>
      <c r="C14" s="124">
        <f>[6]dataZH!E16</f>
        <v>33</v>
      </c>
      <c r="D14" s="124">
        <f>[6]dataZH!F16</f>
        <v>1746.9999999999998</v>
      </c>
      <c r="E14" s="124">
        <f>[6]dataZH!G16</f>
        <v>99</v>
      </c>
      <c r="F14" s="124">
        <f>[6]dataZH!H16</f>
        <v>116</v>
      </c>
      <c r="G14" s="124">
        <f>[6]dataZH!I16</f>
        <v>193</v>
      </c>
      <c r="H14" s="124">
        <f>[6]dataZH!J16</f>
        <v>0</v>
      </c>
      <c r="I14" s="124">
        <f>[6]dataZH!K16</f>
        <v>2187.9999999999995</v>
      </c>
    </row>
    <row r="15" spans="1:9" s="13" customFormat="1" ht="28.5" customHeight="1" x14ac:dyDescent="0.2">
      <c r="A15" s="218" t="s">
        <v>106</v>
      </c>
      <c r="B15" s="218"/>
      <c r="C15" s="125">
        <f t="shared" ref="C15:I15" si="1">SUM(C11:C14)</f>
        <v>6140</v>
      </c>
      <c r="D15" s="125">
        <f t="shared" si="1"/>
        <v>6523</v>
      </c>
      <c r="E15" s="125">
        <f t="shared" si="1"/>
        <v>5091</v>
      </c>
      <c r="F15" s="125">
        <f t="shared" si="1"/>
        <v>3627.0000000000005</v>
      </c>
      <c r="G15" s="125">
        <f t="shared" si="1"/>
        <v>4785</v>
      </c>
      <c r="H15" s="125">
        <f t="shared" si="1"/>
        <v>170</v>
      </c>
      <c r="I15" s="125">
        <f t="shared" si="1"/>
        <v>26335.999999999993</v>
      </c>
    </row>
    <row r="16" spans="1:9" ht="6.95" customHeight="1" x14ac:dyDescent="0.2">
      <c r="B16" s="13"/>
      <c r="C16" s="124"/>
      <c r="D16" s="124"/>
      <c r="E16" s="124"/>
      <c r="F16" s="124"/>
      <c r="G16" s="124"/>
      <c r="H16" s="124"/>
      <c r="I16" s="124"/>
    </row>
    <row r="17" spans="1:9" ht="14.25" customHeight="1" x14ac:dyDescent="0.2">
      <c r="A17" s="11" t="s">
        <v>9</v>
      </c>
      <c r="B17" s="13" t="s">
        <v>25</v>
      </c>
      <c r="C17" s="124">
        <f>[6]dataZH!E19</f>
        <v>9005.0000000000018</v>
      </c>
      <c r="D17" s="124">
        <f>[6]dataZH!F19</f>
        <v>7832.9999999999973</v>
      </c>
      <c r="E17" s="124">
        <f>[6]dataZH!G19</f>
        <v>3782</v>
      </c>
      <c r="F17" s="124">
        <f>[6]dataZH!H19</f>
        <v>1728.9999999999998</v>
      </c>
      <c r="G17" s="124">
        <f>[6]dataZH!I19</f>
        <v>11567.999999999996</v>
      </c>
      <c r="H17" s="124">
        <f>[6]dataZH!J19</f>
        <v>3</v>
      </c>
      <c r="I17" s="124">
        <f>[6]dataZH!K19</f>
        <v>33919.999999999993</v>
      </c>
    </row>
    <row r="18" spans="1:9" ht="14.25" customHeight="1" x14ac:dyDescent="0.2">
      <c r="A18" s="12"/>
      <c r="B18" s="13" t="s">
        <v>27</v>
      </c>
      <c r="C18" s="124">
        <f>[6]dataZH!E20</f>
        <v>1669.0000000000005</v>
      </c>
      <c r="D18" s="124">
        <f>[6]dataZH!F20</f>
        <v>969</v>
      </c>
      <c r="E18" s="124">
        <f>[6]dataZH!G20</f>
        <v>243</v>
      </c>
      <c r="F18" s="124">
        <f>[6]dataZH!H20</f>
        <v>449</v>
      </c>
      <c r="G18" s="124">
        <f>[6]dataZH!I20</f>
        <v>199</v>
      </c>
      <c r="H18" s="124">
        <f>[6]dataZH!J20</f>
        <v>0</v>
      </c>
      <c r="I18" s="124">
        <f>[6]dataZH!K20</f>
        <v>3529</v>
      </c>
    </row>
    <row r="19" spans="1:9" ht="14.25" customHeight="1" x14ac:dyDescent="0.2">
      <c r="A19" s="12"/>
      <c r="B19" s="19" t="s">
        <v>29</v>
      </c>
      <c r="C19" s="124">
        <f>[6]dataZH!E21</f>
        <v>595</v>
      </c>
      <c r="D19" s="124">
        <f>[6]dataZH!F21</f>
        <v>361</v>
      </c>
      <c r="E19" s="124">
        <f>[6]dataZH!G21</f>
        <v>459.99999999999994</v>
      </c>
      <c r="F19" s="124">
        <f>[6]dataZH!H21</f>
        <v>444</v>
      </c>
      <c r="G19" s="124">
        <f>[6]dataZH!I21</f>
        <v>2194.0000000000005</v>
      </c>
      <c r="H19" s="124">
        <f>[6]dataZH!J21</f>
        <v>0</v>
      </c>
      <c r="I19" s="124">
        <f>[6]dataZH!K21</f>
        <v>4054.0000000000014</v>
      </c>
    </row>
    <row r="20" spans="1:9" s="13" customFormat="1" ht="28.5" customHeight="1" x14ac:dyDescent="0.2">
      <c r="A20" s="218" t="s">
        <v>107</v>
      </c>
      <c r="B20" s="218"/>
      <c r="C20" s="127">
        <f t="shared" ref="C20:I20" si="2">SUM(C17:C19)</f>
        <v>11269.000000000002</v>
      </c>
      <c r="D20" s="127">
        <f t="shared" si="2"/>
        <v>9162.9999999999964</v>
      </c>
      <c r="E20" s="127">
        <f t="shared" si="2"/>
        <v>4485</v>
      </c>
      <c r="F20" s="127">
        <f t="shared" si="2"/>
        <v>2622</v>
      </c>
      <c r="G20" s="127">
        <f t="shared" si="2"/>
        <v>13960.999999999996</v>
      </c>
      <c r="H20" s="127">
        <f t="shared" si="2"/>
        <v>3</v>
      </c>
      <c r="I20" s="127">
        <f t="shared" si="2"/>
        <v>41502.999999999993</v>
      </c>
    </row>
    <row r="21" spans="1:9" ht="6.95" customHeight="1" x14ac:dyDescent="0.2">
      <c r="B21" s="13"/>
      <c r="C21" s="124"/>
      <c r="D21" s="124"/>
      <c r="E21" s="124"/>
      <c r="F21" s="124"/>
      <c r="G21" s="124"/>
      <c r="H21" s="124"/>
      <c r="I21" s="124"/>
    </row>
    <row r="22" spans="1:9" ht="14.25" customHeight="1" x14ac:dyDescent="0.2">
      <c r="A22" s="11" t="s">
        <v>9</v>
      </c>
      <c r="B22" s="13" t="s">
        <v>30</v>
      </c>
      <c r="C22" s="124">
        <f>[6]dataZH!E24</f>
        <v>4610.9999999999982</v>
      </c>
      <c r="D22" s="124">
        <f>[6]dataZH!F24</f>
        <v>3680.0000000000005</v>
      </c>
      <c r="E22" s="124">
        <f>[6]dataZH!G24</f>
        <v>2681.0000000000009</v>
      </c>
      <c r="F22" s="124">
        <f>[6]dataZH!H24</f>
        <v>1385.9999999999998</v>
      </c>
      <c r="G22" s="124">
        <f>[6]dataZH!I24</f>
        <v>10568.999999999993</v>
      </c>
      <c r="H22" s="124">
        <f>[6]dataZH!J24</f>
        <v>1074.9999999999998</v>
      </c>
      <c r="I22" s="124">
        <f>[6]dataZH!K24</f>
        <v>24002.000000000007</v>
      </c>
    </row>
    <row r="23" spans="1:9" ht="7.5" customHeight="1" x14ac:dyDescent="0.2">
      <c r="A23" s="12"/>
      <c r="B23" s="13"/>
      <c r="C23" s="124"/>
      <c r="D23" s="124"/>
      <c r="E23" s="124"/>
      <c r="F23" s="124"/>
      <c r="G23" s="124"/>
      <c r="H23" s="124"/>
      <c r="I23" s="124"/>
    </row>
    <row r="24" spans="1:9" ht="14.25" customHeight="1" x14ac:dyDescent="0.2">
      <c r="A24" s="67" t="s">
        <v>67</v>
      </c>
      <c r="B24" s="67"/>
      <c r="C24" s="149">
        <f t="shared" ref="C24:I24" si="3">C9+C15+C20+C22</f>
        <v>155669.00000000015</v>
      </c>
      <c r="D24" s="149">
        <f t="shared" si="3"/>
        <v>120240</v>
      </c>
      <c r="E24" s="149">
        <f t="shared" si="3"/>
        <v>83971.999999999971</v>
      </c>
      <c r="F24" s="149">
        <f t="shared" si="3"/>
        <v>48959.000000000015</v>
      </c>
      <c r="G24" s="149">
        <f t="shared" si="3"/>
        <v>50347.999999999993</v>
      </c>
      <c r="H24" s="149">
        <f t="shared" si="3"/>
        <v>2987</v>
      </c>
      <c r="I24" s="149">
        <f t="shared" si="3"/>
        <v>462175.00000000116</v>
      </c>
    </row>
    <row r="25" spans="1:9" ht="6.95" customHeight="1" x14ac:dyDescent="0.2">
      <c r="B25" s="13"/>
      <c r="C25" s="124"/>
      <c r="D25" s="124"/>
      <c r="E25" s="124"/>
      <c r="F25" s="124"/>
      <c r="G25" s="124"/>
      <c r="H25" s="124"/>
      <c r="I25" s="124"/>
    </row>
    <row r="26" spans="1:9" s="13" customFormat="1" ht="32.25" customHeight="1" x14ac:dyDescent="0.2">
      <c r="A26" s="234" t="s">
        <v>50</v>
      </c>
      <c r="B26" s="234"/>
      <c r="C26" s="124"/>
      <c r="D26" s="124"/>
      <c r="E26" s="124"/>
      <c r="F26" s="124"/>
      <c r="G26" s="124"/>
      <c r="H26" s="124"/>
      <c r="I26" s="124"/>
    </row>
    <row r="27" spans="1:9" ht="14.25" customHeight="1" x14ac:dyDescent="0.2">
      <c r="A27" s="11" t="s">
        <v>32</v>
      </c>
      <c r="B27" s="13" t="s">
        <v>51</v>
      </c>
      <c r="C27" s="124">
        <f>[6]dataNZH!C5</f>
        <v>2391.3924172550892</v>
      </c>
      <c r="D27" s="124">
        <f>[6]dataNZH!D5</f>
        <v>4141.4400503347788</v>
      </c>
      <c r="E27" s="124">
        <f>[6]dataNZH!E5</f>
        <v>3246.9267940175478</v>
      </c>
      <c r="F27" s="124">
        <f>[6]dataNZH!F5</f>
        <v>854.0495324890519</v>
      </c>
      <c r="G27" s="124">
        <f>[6]dataNZH!G5</f>
        <v>52823.464855023856</v>
      </c>
      <c r="H27" s="124">
        <f>[6]dataNZH!H5+[6]dataNZH!I5</f>
        <v>802.66666666666663</v>
      </c>
      <c r="I27" s="124">
        <f>SUM(C27:H27)</f>
        <v>64259.940315786989</v>
      </c>
    </row>
    <row r="28" spans="1:9" ht="14.25" customHeight="1" x14ac:dyDescent="0.2">
      <c r="A28" s="11" t="s">
        <v>34</v>
      </c>
      <c r="B28" s="19" t="s">
        <v>35</v>
      </c>
      <c r="C28" s="124">
        <f>[6]dataNZH!C6</f>
        <v>669</v>
      </c>
      <c r="D28" s="124">
        <f>[6]dataNZH!D6</f>
        <v>1328.6384615384613</v>
      </c>
      <c r="E28" s="124">
        <f>[6]dataNZH!E6</f>
        <v>87</v>
      </c>
      <c r="F28" s="124">
        <f>[6]dataNZH!F6</f>
        <v>122.99999999999999</v>
      </c>
      <c r="G28" s="124">
        <f>[6]dataNZH!G6</f>
        <v>19178.000000000007</v>
      </c>
      <c r="H28" s="124">
        <f>[6]dataNZH!H6</f>
        <v>200.00000000000006</v>
      </c>
      <c r="I28" s="124">
        <f t="shared" ref="I28:I29" si="4">SUM(C28:H28)</f>
        <v>21585.638461538467</v>
      </c>
    </row>
    <row r="29" spans="1:9" ht="14.25" customHeight="1" x14ac:dyDescent="0.2">
      <c r="A29" s="11" t="s">
        <v>37</v>
      </c>
      <c r="B29" s="13" t="s">
        <v>38</v>
      </c>
      <c r="C29" s="124">
        <f>[6]dataNZH!C7</f>
        <v>2370.377049180328</v>
      </c>
      <c r="D29" s="124">
        <f>[6]dataNZH!D7</f>
        <v>1160.0000000000002</v>
      </c>
      <c r="E29" s="124">
        <f>[6]dataNZH!E7</f>
        <v>441.7927927927928</v>
      </c>
      <c r="F29" s="124">
        <f>[6]dataNZH!F7</f>
        <v>825.00000000000011</v>
      </c>
      <c r="G29" s="124">
        <f>[6]dataNZH!G7</f>
        <v>19650.524312187918</v>
      </c>
      <c r="H29" s="124">
        <f>[6]dataNZH!H7</f>
        <v>160</v>
      </c>
      <c r="I29" s="124">
        <f t="shared" si="4"/>
        <v>24607.694154161039</v>
      </c>
    </row>
    <row r="30" spans="1:9" ht="14.25" customHeight="1" x14ac:dyDescent="0.2">
      <c r="A30" s="11" t="s">
        <v>39</v>
      </c>
      <c r="B30" s="13" t="s">
        <v>40</v>
      </c>
      <c r="C30" s="124">
        <f>[6]dataNZH!C8</f>
        <v>432.99999999999994</v>
      </c>
      <c r="D30" s="124">
        <f>[6]dataNZH!D8</f>
        <v>843.99999999999989</v>
      </c>
      <c r="E30" s="124">
        <f>[6]dataNZH!E8</f>
        <v>256</v>
      </c>
      <c r="F30" s="124">
        <f>[6]dataNZH!F8</f>
        <v>580</v>
      </c>
      <c r="G30" s="124">
        <f>[6]dataNZH!G8</f>
        <v>10240.000000000002</v>
      </c>
      <c r="H30" s="168" t="str">
        <f>[6]dataNZH!H8</f>
        <v>.</v>
      </c>
      <c r="I30" s="124">
        <f>SUM(C30:H30)</f>
        <v>12353.000000000002</v>
      </c>
    </row>
    <row r="31" spans="1:9" ht="6.95" customHeight="1" x14ac:dyDescent="0.2">
      <c r="A31" s="12"/>
      <c r="B31" s="13"/>
      <c r="C31" s="124"/>
      <c r="D31" s="124"/>
      <c r="E31" s="124"/>
      <c r="F31" s="124"/>
      <c r="G31" s="124"/>
      <c r="H31" s="124"/>
      <c r="I31" s="124"/>
    </row>
    <row r="32" spans="1:9" s="13" customFormat="1" ht="6.95" customHeight="1" x14ac:dyDescent="0.2">
      <c r="A32" s="67"/>
      <c r="B32" s="83"/>
      <c r="C32" s="150"/>
      <c r="D32" s="150"/>
      <c r="E32" s="150"/>
      <c r="F32" s="150"/>
      <c r="G32" s="150"/>
      <c r="H32" s="150"/>
      <c r="I32" s="150"/>
    </row>
    <row r="33" spans="1:9" ht="10.5" customHeight="1" x14ac:dyDescent="0.2">
      <c r="A33" s="65" t="s">
        <v>108</v>
      </c>
      <c r="B33" s="65"/>
      <c r="C33" s="13"/>
      <c r="D33" s="13"/>
      <c r="E33" s="13"/>
      <c r="F33" s="13"/>
      <c r="G33" s="13"/>
      <c r="H33" s="13"/>
      <c r="I33" s="13"/>
    </row>
    <row r="34" spans="1:9" ht="24" customHeight="1" x14ac:dyDescent="0.2">
      <c r="A34" s="65"/>
      <c r="B34" s="65"/>
      <c r="C34" s="13"/>
      <c r="D34" s="13"/>
      <c r="E34" s="13"/>
      <c r="F34" s="13"/>
      <c r="G34" s="13"/>
      <c r="H34" s="13"/>
      <c r="I34" s="13"/>
    </row>
    <row r="35" spans="1:9" ht="11.45" customHeight="1" x14ac:dyDescent="0.2">
      <c r="A35" s="65" t="s">
        <v>53</v>
      </c>
    </row>
    <row r="36" spans="1:9" ht="11.45" customHeight="1" x14ac:dyDescent="0.2">
      <c r="A36" s="24" t="s">
        <v>54</v>
      </c>
    </row>
    <row r="37" spans="1:9" ht="11.45" customHeight="1" x14ac:dyDescent="0.2">
      <c r="A37" s="24" t="s">
        <v>184</v>
      </c>
    </row>
    <row r="38" spans="1:9" ht="12.6" customHeight="1" x14ac:dyDescent="0.2">
      <c r="A38" s="24" t="s">
        <v>192</v>
      </c>
    </row>
  </sheetData>
  <sheetProtection sheet="1" objects="1" scenarios="1"/>
  <mergeCells count="4">
    <mergeCell ref="A9:B9"/>
    <mergeCell ref="A15:B15"/>
    <mergeCell ref="A20:B20"/>
    <mergeCell ref="A26:B26"/>
  </mergeCells>
  <pageMargins left="0.39370078740157483" right="0.39370078740157483" top="0.78740157480314965" bottom="0.39370078740157483" header="0" footer="0"/>
  <pageSetup paperSize="9" scale="8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Normal="100" zoomScaleSheetLayoutView="100" workbookViewId="0">
      <selection activeCell="K31" sqref="K31"/>
    </sheetView>
  </sheetViews>
  <sheetFormatPr baseColWidth="10" defaultRowHeight="12.75" x14ac:dyDescent="0.2"/>
  <cols>
    <col min="1" max="1" width="3.375" style="82" customWidth="1"/>
    <col min="2" max="2" width="33.875" style="82" customWidth="1"/>
    <col min="3" max="3" width="9.875" style="82" customWidth="1"/>
    <col min="4" max="4" width="9.25" style="82" customWidth="1"/>
    <col min="5" max="5" width="9.875" style="82" customWidth="1"/>
    <col min="6" max="6" width="15.5" style="82" customWidth="1"/>
    <col min="7" max="16384" width="11" style="82"/>
  </cols>
  <sheetData>
    <row r="1" spans="1:6" ht="15.75" x14ac:dyDescent="0.2">
      <c r="A1" s="26" t="s">
        <v>199</v>
      </c>
      <c r="B1" s="3"/>
      <c r="C1" s="3"/>
      <c r="D1" s="3"/>
      <c r="E1" s="3"/>
      <c r="F1" s="3"/>
    </row>
    <row r="2" spans="1:6" ht="17.25" x14ac:dyDescent="0.2">
      <c r="A2" s="4" t="s">
        <v>200</v>
      </c>
      <c r="B2" s="5"/>
      <c r="C2" s="5"/>
      <c r="D2" s="5"/>
      <c r="E2" s="5"/>
      <c r="F2" s="5"/>
    </row>
    <row r="3" spans="1:6" ht="30.95" customHeight="1" x14ac:dyDescent="0.2">
      <c r="A3" s="67"/>
      <c r="B3" s="83"/>
      <c r="C3" s="89" t="s">
        <v>92</v>
      </c>
      <c r="D3" s="84">
        <v>2014</v>
      </c>
      <c r="E3" s="89" t="s">
        <v>94</v>
      </c>
      <c r="F3" s="96" t="s">
        <v>201</v>
      </c>
    </row>
    <row r="4" spans="1:6" ht="14.25" customHeight="1" x14ac:dyDescent="0.2">
      <c r="A4" s="11" t="s">
        <v>9</v>
      </c>
      <c r="B4" s="13" t="s">
        <v>202</v>
      </c>
      <c r="C4" s="166">
        <f>[7]dataZH!C6</f>
        <v>36.500226654578455</v>
      </c>
      <c r="D4" s="166">
        <f>[7]dataZH!D6</f>
        <v>33.720422535211313</v>
      </c>
      <c r="E4" s="166">
        <f>[7]dataZH!E6</f>
        <v>34.741025062090799</v>
      </c>
      <c r="F4" s="181">
        <f>E4-D4</f>
        <v>1.020602526879486</v>
      </c>
    </row>
    <row r="5" spans="1:6" ht="14.25" customHeight="1" x14ac:dyDescent="0.2">
      <c r="A5" s="11"/>
      <c r="B5" s="19" t="s">
        <v>12</v>
      </c>
      <c r="C5" s="166">
        <f>[7]dataZH!C7</f>
        <v>31.155078125000006</v>
      </c>
      <c r="D5" s="166">
        <f>[7]dataZH!D7</f>
        <v>29.714541547277946</v>
      </c>
      <c r="E5" s="166">
        <f>[7]dataZH!E7</f>
        <v>28.363513055272975</v>
      </c>
      <c r="F5" s="181">
        <f t="shared" ref="F5:F22" si="0">E5-D5</f>
        <v>-1.3510284920049713</v>
      </c>
    </row>
    <row r="6" spans="1:6" ht="14.25" customHeight="1" x14ac:dyDescent="0.2">
      <c r="A6" s="18"/>
      <c r="B6" s="13" t="s">
        <v>15</v>
      </c>
      <c r="C6" s="166">
        <f>[7]dataZH!C8</f>
        <v>33.97282377919322</v>
      </c>
      <c r="D6" s="166">
        <f>[7]dataZH!D8</f>
        <v>33.33697938578041</v>
      </c>
      <c r="E6" s="166">
        <f>[7]dataZH!E8</f>
        <v>34.334205933682377</v>
      </c>
      <c r="F6" s="181">
        <f t="shared" si="0"/>
        <v>0.99722654790196685</v>
      </c>
    </row>
    <row r="7" spans="1:6" ht="14.25" customHeight="1" x14ac:dyDescent="0.2">
      <c r="A7" s="18"/>
      <c r="B7" s="13" t="s">
        <v>13</v>
      </c>
      <c r="C7" s="166">
        <f>[7]dataZH!C9</f>
        <v>30.847987288135609</v>
      </c>
      <c r="D7" s="166">
        <f>[7]dataZH!D9</f>
        <v>32.20103092783507</v>
      </c>
      <c r="E7" s="166">
        <f>[7]dataZH!E9</f>
        <v>29.459203980099495</v>
      </c>
      <c r="F7" s="181">
        <f t="shared" si="0"/>
        <v>-2.741826947735575</v>
      </c>
    </row>
    <row r="8" spans="1:6" ht="14.25" customHeight="1" x14ac:dyDescent="0.2">
      <c r="A8" s="18"/>
      <c r="B8" s="13" t="s">
        <v>16</v>
      </c>
      <c r="C8" s="166">
        <f>[7]dataZH!C10</f>
        <v>35.417431192660558</v>
      </c>
      <c r="D8" s="166">
        <f>[7]dataZH!D10</f>
        <v>36.965853658536567</v>
      </c>
      <c r="E8" s="166">
        <f>[7]dataZH!E10</f>
        <v>36.000000000000007</v>
      </c>
      <c r="F8" s="181">
        <f t="shared" si="0"/>
        <v>-0.96585365853655958</v>
      </c>
    </row>
    <row r="9" spans="1:6" ht="27" customHeight="1" x14ac:dyDescent="0.2">
      <c r="A9" s="218" t="s">
        <v>8</v>
      </c>
      <c r="B9" s="218"/>
      <c r="C9" s="36">
        <f>'[7]Berechnung gew. MiWe'!C68</f>
        <v>34.471267383888758</v>
      </c>
      <c r="D9" s="36">
        <f>'[7]Berechnung gew. MiWe'!D68</f>
        <v>33.987539743920266</v>
      </c>
      <c r="E9" s="36">
        <f>'[7]Berechnung gew. MiWe'!E68</f>
        <v>31.819323509711971</v>
      </c>
      <c r="F9" s="182">
        <f t="shared" si="0"/>
        <v>-2.1682162342082947</v>
      </c>
    </row>
    <row r="10" spans="1:6" ht="6.95" customHeight="1" x14ac:dyDescent="0.2">
      <c r="A10" s="18"/>
      <c r="B10" s="13"/>
      <c r="C10" s="166"/>
      <c r="D10" s="35"/>
      <c r="E10" s="166"/>
      <c r="F10" s="181"/>
    </row>
    <row r="11" spans="1:6" ht="14.25" customHeight="1" x14ac:dyDescent="0.2">
      <c r="A11" s="11" t="s">
        <v>9</v>
      </c>
      <c r="B11" s="13" t="s">
        <v>19</v>
      </c>
      <c r="C11" s="166">
        <f>[7]dataZH!C13</f>
        <v>84.813333333333361</v>
      </c>
      <c r="D11" s="166">
        <f>[7]dataZH!D13</f>
        <v>81.082278481012636</v>
      </c>
      <c r="E11" s="166">
        <f>[7]dataZH!E13</f>
        <v>79.884393063583843</v>
      </c>
      <c r="F11" s="181">
        <f t="shared" si="0"/>
        <v>-1.1978854174287932</v>
      </c>
    </row>
    <row r="12" spans="1:6" ht="14.25" customHeight="1" x14ac:dyDescent="0.2">
      <c r="A12" s="18"/>
      <c r="B12" s="13" t="s">
        <v>20</v>
      </c>
      <c r="C12" s="166">
        <f>[7]dataZH!C14</f>
        <v>127.68292682926828</v>
      </c>
      <c r="D12" s="166">
        <f>[7]dataZH!D14</f>
        <v>123.86046511627907</v>
      </c>
      <c r="E12" s="166">
        <f>[7]dataZH!E14</f>
        <v>114.77551020408163</v>
      </c>
      <c r="F12" s="181">
        <f t="shared" si="0"/>
        <v>-9.0849549121974462</v>
      </c>
    </row>
    <row r="13" spans="1:6" ht="14.25" customHeight="1" x14ac:dyDescent="0.2">
      <c r="A13" s="18"/>
      <c r="B13" s="19" t="s">
        <v>137</v>
      </c>
      <c r="C13" s="166">
        <f>[7]dataZH!C15</f>
        <v>77.456140350877206</v>
      </c>
      <c r="D13" s="166">
        <f>[7]dataZH!D15</f>
        <v>86.283018867924511</v>
      </c>
      <c r="E13" s="166">
        <f>[7]dataZH!E15</f>
        <v>82.175438596491233</v>
      </c>
      <c r="F13" s="181">
        <f t="shared" si="0"/>
        <v>-4.1075802714332781</v>
      </c>
    </row>
    <row r="14" spans="1:6" ht="14.25" customHeight="1" x14ac:dyDescent="0.2">
      <c r="A14" s="18"/>
      <c r="B14" s="19" t="s">
        <v>23</v>
      </c>
      <c r="C14" s="166">
        <f>[7]dataZH!C16</f>
        <v>90.874999999999972</v>
      </c>
      <c r="D14" s="166">
        <f>[7]dataZH!D16</f>
        <v>80.178571428571416</v>
      </c>
      <c r="E14" s="166">
        <f>[7]dataZH!E16</f>
        <v>91.759999999999991</v>
      </c>
      <c r="F14" s="181">
        <f t="shared" si="0"/>
        <v>11.581428571428575</v>
      </c>
    </row>
    <row r="15" spans="1:6" ht="27" customHeight="1" x14ac:dyDescent="0.2">
      <c r="A15" s="218" t="s">
        <v>18</v>
      </c>
      <c r="B15" s="218"/>
      <c r="C15" s="36">
        <f>'[7]Berechnung gew. MiWe'!C74</f>
        <v>90.029411764705884</v>
      </c>
      <c r="D15" s="36">
        <v>88</v>
      </c>
      <c r="E15" s="36">
        <f>'[7]Berechnung gew. MiWe'!E74</f>
        <v>86.631578947368425</v>
      </c>
      <c r="F15" s="182">
        <f t="shared" si="0"/>
        <v>-1.3684210526315752</v>
      </c>
    </row>
    <row r="16" spans="1:6" ht="6.95" customHeight="1" x14ac:dyDescent="0.2">
      <c r="A16" s="18"/>
      <c r="B16" s="13"/>
      <c r="C16" s="166"/>
      <c r="D16" s="35"/>
      <c r="E16" s="166"/>
      <c r="F16" s="181"/>
    </row>
    <row r="17" spans="1:6" ht="14.25" customHeight="1" x14ac:dyDescent="0.2">
      <c r="A17" s="11" t="s">
        <v>9</v>
      </c>
      <c r="B17" s="13" t="s">
        <v>25</v>
      </c>
      <c r="C17" s="166">
        <f>[7]dataZH!C19</f>
        <v>68.731111111111019</v>
      </c>
      <c r="D17" s="166">
        <f>[7]dataZH!D19</f>
        <v>65.947470817120646</v>
      </c>
      <c r="E17" s="166">
        <f>[7]dataZH!E19</f>
        <v>68.94308943089429</v>
      </c>
      <c r="F17" s="181">
        <f t="shared" si="0"/>
        <v>2.9956186137736438</v>
      </c>
    </row>
    <row r="18" spans="1:6" ht="14.25" customHeight="1" x14ac:dyDescent="0.2">
      <c r="A18" s="11"/>
      <c r="B18" s="13" t="s">
        <v>27</v>
      </c>
      <c r="C18" s="166">
        <f>[7]dataZH!C20</f>
        <v>25.676691729323309</v>
      </c>
      <c r="D18" s="166">
        <f>[7]dataZH!D20</f>
        <v>32.616666666666667</v>
      </c>
      <c r="E18" s="166">
        <f>[7]dataZH!E20</f>
        <v>26.798507462686576</v>
      </c>
      <c r="F18" s="181">
        <f t="shared" si="0"/>
        <v>-5.8181592039800911</v>
      </c>
    </row>
    <row r="19" spans="1:6" ht="14.25" customHeight="1" x14ac:dyDescent="0.2">
      <c r="A19" s="11"/>
      <c r="B19" s="19" t="s">
        <v>29</v>
      </c>
      <c r="C19" s="166">
        <f>[7]dataZH!C21</f>
        <v>72.566037735849065</v>
      </c>
      <c r="D19" s="166">
        <f>[7]dataZH!D21</f>
        <v>81.942857142857136</v>
      </c>
      <c r="E19" s="166">
        <f>[7]dataZH!E21</f>
        <v>112.68421052631579</v>
      </c>
      <c r="F19" s="181">
        <f t="shared" si="0"/>
        <v>30.741353383458659</v>
      </c>
    </row>
    <row r="20" spans="1:6" ht="27" customHeight="1" x14ac:dyDescent="0.2">
      <c r="A20" s="218" t="s">
        <v>24</v>
      </c>
      <c r="B20" s="218"/>
      <c r="C20" s="36">
        <v>60</v>
      </c>
      <c r="D20" s="36">
        <f>'[7]Berechnung gew. MiWe'!D79</f>
        <v>61.593423019431974</v>
      </c>
      <c r="E20" s="36">
        <f>'[7]Berechnung gew. MiWe'!E79</f>
        <v>62.504518072289187</v>
      </c>
      <c r="F20" s="182">
        <f t="shared" si="0"/>
        <v>0.91109505285721326</v>
      </c>
    </row>
    <row r="21" spans="1:6" ht="6.95" customHeight="1" x14ac:dyDescent="0.2">
      <c r="A21" s="92"/>
      <c r="B21" s="13"/>
      <c r="C21" s="166"/>
      <c r="D21" s="166"/>
      <c r="E21" s="166"/>
      <c r="F21" s="181"/>
    </row>
    <row r="22" spans="1:6" ht="14.25" customHeight="1" x14ac:dyDescent="0.2">
      <c r="A22" s="11" t="s">
        <v>9</v>
      </c>
      <c r="B22" s="13" t="s">
        <v>30</v>
      </c>
      <c r="C22" s="166">
        <f>[7]dataZH!C25</f>
        <v>48.690909090909095</v>
      </c>
      <c r="D22" s="166">
        <f>[7]dataZH!D25</f>
        <v>49.327659574468079</v>
      </c>
      <c r="E22" s="166">
        <f>[7]dataZH!E25</f>
        <v>48.930894308943138</v>
      </c>
      <c r="F22" s="181">
        <f t="shared" si="0"/>
        <v>-0.39676526552494096</v>
      </c>
    </row>
    <row r="23" spans="1:6" ht="6.95" customHeight="1" x14ac:dyDescent="0.2">
      <c r="A23" s="11"/>
      <c r="B23" s="13"/>
      <c r="C23" s="166"/>
      <c r="D23" s="166"/>
      <c r="E23" s="166"/>
      <c r="F23" s="161"/>
    </row>
    <row r="24" spans="1:6" ht="15.75" x14ac:dyDescent="0.2">
      <c r="A24" s="233" t="s">
        <v>67</v>
      </c>
      <c r="B24" s="233"/>
      <c r="C24" s="75">
        <f>'[7]Berechnung gew. MiWe'!C83</f>
        <v>37.400436272982255</v>
      </c>
      <c r="D24" s="75">
        <f>'[7]Berechnung gew. MiWe'!D83</f>
        <v>37.090289477714819</v>
      </c>
      <c r="E24" s="75">
        <f>'[7]Berechnung gew. MiWe'!E83</f>
        <v>35.205237242614125</v>
      </c>
      <c r="F24" s="183">
        <f>E24-D24</f>
        <v>-1.8850522351006944</v>
      </c>
    </row>
    <row r="25" spans="1:6" ht="6.95" customHeight="1" x14ac:dyDescent="0.2">
      <c r="A25" s="102"/>
      <c r="B25" s="102"/>
      <c r="C25" s="102"/>
      <c r="D25" s="65"/>
      <c r="E25" s="102"/>
      <c r="F25" s="102"/>
    </row>
    <row r="26" spans="1:6" ht="30" customHeight="1" x14ac:dyDescent="0.2">
      <c r="A26" s="236" t="s">
        <v>203</v>
      </c>
      <c r="B26" s="236"/>
      <c r="C26" s="236"/>
      <c r="D26" s="65"/>
      <c r="E26" s="102"/>
      <c r="F26" s="102"/>
    </row>
    <row r="27" spans="1:6" ht="14.25" customHeight="1" x14ac:dyDescent="0.2">
      <c r="A27" s="11" t="s">
        <v>32</v>
      </c>
      <c r="B27" s="13" t="s">
        <v>51</v>
      </c>
      <c r="C27" s="35">
        <f>[7]dataNZH!C5</f>
        <v>38.088585017835882</v>
      </c>
      <c r="D27" s="35">
        <f>[7]dataNZH!D5</f>
        <v>40.382623705408484</v>
      </c>
      <c r="E27" s="35"/>
      <c r="F27" s="161">
        <f t="shared" ref="F27:F30" si="1">D27-C27</f>
        <v>2.294038687572602</v>
      </c>
    </row>
    <row r="28" spans="1:6" ht="14.25" customHeight="1" x14ac:dyDescent="0.2">
      <c r="A28" s="11" t="s">
        <v>34</v>
      </c>
      <c r="B28" s="19" t="s">
        <v>35</v>
      </c>
      <c r="C28" s="35">
        <f>[7]dataNZH!C6</f>
        <v>33.328525641025642</v>
      </c>
      <c r="D28" s="35">
        <f>[7]dataNZH!D6</f>
        <v>33.570992366412192</v>
      </c>
      <c r="E28" s="35"/>
      <c r="F28" s="161">
        <f t="shared" si="1"/>
        <v>0.24246672538654934</v>
      </c>
    </row>
    <row r="29" spans="1:6" ht="14.25" customHeight="1" x14ac:dyDescent="0.2">
      <c r="A29" s="11" t="s">
        <v>37</v>
      </c>
      <c r="B29" s="13" t="s">
        <v>38</v>
      </c>
      <c r="C29" s="35">
        <f>[7]dataNZH!C7</f>
        <v>54.493297587131373</v>
      </c>
      <c r="D29" s="35">
        <f>[7]dataNZH!D7</f>
        <v>53.161425576519882</v>
      </c>
      <c r="E29" s="35"/>
      <c r="F29" s="161">
        <f t="shared" si="1"/>
        <v>-1.331872010611491</v>
      </c>
    </row>
    <row r="30" spans="1:6" ht="14.25" customHeight="1" x14ac:dyDescent="0.2">
      <c r="A30" s="11" t="s">
        <v>39</v>
      </c>
      <c r="B30" s="13" t="s">
        <v>40</v>
      </c>
      <c r="C30" s="35">
        <f>[7]dataNZH!C8</f>
        <v>74.701149425287369</v>
      </c>
      <c r="D30" s="35">
        <f>[7]dataNZH!D8</f>
        <v>64.818181818181799</v>
      </c>
      <c r="E30" s="35"/>
      <c r="F30" s="161">
        <f t="shared" si="1"/>
        <v>-9.8829676071055701</v>
      </c>
    </row>
    <row r="31" spans="1:6" ht="6.95" customHeight="1" x14ac:dyDescent="0.2">
      <c r="A31" s="67"/>
      <c r="B31" s="67"/>
      <c r="C31" s="67"/>
      <c r="D31" s="67"/>
      <c r="E31" s="67"/>
      <c r="F31" s="67"/>
    </row>
    <row r="32" spans="1:6" x14ac:dyDescent="0.2">
      <c r="A32" s="102" t="s">
        <v>108</v>
      </c>
      <c r="B32" s="102"/>
      <c r="C32" s="102"/>
      <c r="D32" s="65"/>
      <c r="E32" s="102"/>
      <c r="F32" s="102"/>
    </row>
    <row r="33" spans="1:6" ht="30.95" customHeight="1" x14ac:dyDescent="0.2">
      <c r="A33" s="102"/>
      <c r="B33" s="102"/>
      <c r="C33" s="102"/>
      <c r="D33" s="65"/>
      <c r="E33" s="102"/>
      <c r="F33" s="102"/>
    </row>
    <row r="34" spans="1:6" x14ac:dyDescent="0.2">
      <c r="A34" s="102"/>
      <c r="B34" s="102"/>
      <c r="C34" s="102"/>
      <c r="D34" s="65"/>
      <c r="E34" s="102"/>
      <c r="F34" s="102"/>
    </row>
    <row r="35" spans="1:6" ht="11.45" customHeight="1" x14ac:dyDescent="0.2">
      <c r="A35" s="175" t="s">
        <v>53</v>
      </c>
      <c r="B35" s="102"/>
      <c r="C35" s="102"/>
      <c r="D35" s="65"/>
      <c r="E35" s="102"/>
      <c r="F35" s="102"/>
    </row>
    <row r="36" spans="1:6" ht="11.45" customHeight="1" x14ac:dyDescent="0.2">
      <c r="A36" s="65" t="s">
        <v>54</v>
      </c>
      <c r="B36" s="92"/>
      <c r="C36" s="13"/>
      <c r="D36" s="92"/>
      <c r="E36" s="92"/>
    </row>
    <row r="37" spans="1:6" s="184" customFormat="1" ht="11.25" x14ac:dyDescent="0.2">
      <c r="A37" s="184" t="s">
        <v>204</v>
      </c>
    </row>
    <row r="38" spans="1:6" x14ac:dyDescent="0.2">
      <c r="A38" s="184" t="s">
        <v>205</v>
      </c>
    </row>
  </sheetData>
  <sheetProtection sheet="1" objects="1" scenarios="1"/>
  <mergeCells count="5">
    <mergeCell ref="A9:B9"/>
    <mergeCell ref="A15:B15"/>
    <mergeCell ref="A20:B20"/>
    <mergeCell ref="A24:B24"/>
    <mergeCell ref="A26:C26"/>
  </mergeCells>
  <pageMargins left="0.51181102362204722" right="0.51181102362204722" top="0.78740157480314965" bottom="0.78740157480314965" header="0.31496062992125984" footer="0.31496062992125984"/>
  <pageSetup paperSize="9" fitToHeight="0"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zoomScaleNormal="100" zoomScaleSheetLayoutView="100" workbookViewId="0">
      <selection activeCell="K31" sqref="K31"/>
    </sheetView>
  </sheetViews>
  <sheetFormatPr baseColWidth="10" defaultColWidth="10" defaultRowHeight="12.6" customHeight="1" x14ac:dyDescent="0.2"/>
  <cols>
    <col min="1" max="1" width="3.5" style="22" customWidth="1"/>
    <col min="2" max="2" width="35.25" style="22" customWidth="1"/>
    <col min="3" max="3" width="13.125" style="22" bestFit="1" customWidth="1"/>
    <col min="4" max="4" width="1.25" style="22" customWidth="1"/>
    <col min="5" max="5" width="4.25" style="22" customWidth="1"/>
    <col min="6" max="6" width="7.75" style="22" customWidth="1"/>
    <col min="7" max="7" width="4.5" style="22" customWidth="1"/>
    <col min="8" max="8" width="8.375" style="22" customWidth="1"/>
    <col min="9" max="9" width="4.25" style="22" customWidth="1"/>
    <col min="10" max="10" width="9.25" style="22" customWidth="1"/>
    <col min="11" max="16384" width="10" style="22"/>
  </cols>
  <sheetData>
    <row r="1" spans="1:33" s="3" customFormat="1" ht="14.25" customHeight="1" x14ac:dyDescent="0.3">
      <c r="A1" s="2" t="s">
        <v>2</v>
      </c>
    </row>
    <row r="2" spans="1:33" s="5" customFormat="1" ht="14.25" customHeight="1" x14ac:dyDescent="0.2">
      <c r="A2" s="4" t="s">
        <v>3</v>
      </c>
      <c r="E2" s="6"/>
      <c r="F2" s="6"/>
      <c r="AG2" s="6"/>
    </row>
    <row r="3" spans="1:33" s="3" customFormat="1" ht="31.5" customHeight="1" x14ac:dyDescent="0.2">
      <c r="A3" s="7"/>
      <c r="B3" s="8"/>
      <c r="C3" s="9" t="s">
        <v>4</v>
      </c>
      <c r="D3" s="10"/>
      <c r="E3" s="219" t="s">
        <v>5</v>
      </c>
      <c r="F3" s="219"/>
      <c r="G3" s="220" t="s">
        <v>6</v>
      </c>
      <c r="H3" s="220"/>
      <c r="I3" s="220" t="s">
        <v>7</v>
      </c>
      <c r="J3" s="220"/>
    </row>
    <row r="4" spans="1:33" s="12" customFormat="1" ht="28.5" customHeight="1" x14ac:dyDescent="0.2">
      <c r="A4" s="218" t="s">
        <v>8</v>
      </c>
      <c r="B4" s="218"/>
      <c r="C4" s="11"/>
    </row>
    <row r="5" spans="1:33" s="12" customFormat="1" ht="15" customHeight="1" x14ac:dyDescent="0.2">
      <c r="A5" s="11" t="s">
        <v>9</v>
      </c>
      <c r="B5" s="13" t="s">
        <v>10</v>
      </c>
      <c r="C5" s="14" t="s">
        <v>11</v>
      </c>
      <c r="E5" s="15"/>
      <c r="F5" s="15"/>
    </row>
    <row r="6" spans="1:33" s="17" customFormat="1" ht="15" customHeight="1" x14ac:dyDescent="0.2">
      <c r="A6" s="11"/>
      <c r="B6" s="16" t="s">
        <v>12</v>
      </c>
      <c r="C6" s="14" t="s">
        <v>11</v>
      </c>
      <c r="D6" s="12"/>
      <c r="E6" s="15"/>
      <c r="F6" s="15"/>
      <c r="G6" s="12"/>
      <c r="H6" s="12"/>
      <c r="I6" s="12"/>
      <c r="J6" s="12"/>
    </row>
    <row r="7" spans="1:33" s="17" customFormat="1" ht="15" customHeight="1" x14ac:dyDescent="0.2">
      <c r="A7" s="18"/>
      <c r="B7" s="13" t="s">
        <v>13</v>
      </c>
      <c r="C7" s="14" t="s">
        <v>14</v>
      </c>
      <c r="E7" s="15"/>
      <c r="F7" s="15"/>
    </row>
    <row r="8" spans="1:33" s="17" customFormat="1" ht="15" customHeight="1" x14ac:dyDescent="0.2">
      <c r="A8" s="18"/>
      <c r="B8" s="13" t="s">
        <v>15</v>
      </c>
      <c r="C8" s="14" t="s">
        <v>14</v>
      </c>
      <c r="E8" s="15"/>
      <c r="F8" s="15"/>
    </row>
    <row r="9" spans="1:33" s="17" customFormat="1" ht="15" customHeight="1" x14ac:dyDescent="0.2">
      <c r="A9" s="18"/>
      <c r="B9" s="13" t="s">
        <v>16</v>
      </c>
      <c r="C9" s="14" t="s">
        <v>17</v>
      </c>
      <c r="E9" s="15"/>
      <c r="F9" s="15"/>
    </row>
    <row r="10" spans="1:33" s="12" customFormat="1" ht="6.95" customHeight="1" x14ac:dyDescent="0.2">
      <c r="A10" s="11"/>
      <c r="B10" s="11"/>
      <c r="C10" s="14"/>
    </row>
    <row r="11" spans="1:33" s="17" customFormat="1" ht="28.5" customHeight="1" x14ac:dyDescent="0.2">
      <c r="A11" s="218" t="s">
        <v>18</v>
      </c>
      <c r="B11" s="218"/>
      <c r="C11" s="14"/>
    </row>
    <row r="12" spans="1:33" s="17" customFormat="1" ht="15" customHeight="1" x14ac:dyDescent="0.2">
      <c r="A12" s="11" t="s">
        <v>9</v>
      </c>
      <c r="B12" s="13" t="s">
        <v>19</v>
      </c>
      <c r="C12" s="14" t="s">
        <v>11</v>
      </c>
      <c r="E12" s="15"/>
      <c r="F12" s="15"/>
    </row>
    <row r="13" spans="1:33" s="17" customFormat="1" ht="15" customHeight="1" x14ac:dyDescent="0.2">
      <c r="A13" s="18"/>
      <c r="B13" s="13" t="s">
        <v>20</v>
      </c>
      <c r="C13" s="14" t="s">
        <v>21</v>
      </c>
      <c r="E13" s="15"/>
      <c r="F13" s="15"/>
    </row>
    <row r="14" spans="1:33" s="17" customFormat="1" ht="15" customHeight="1" x14ac:dyDescent="0.2">
      <c r="A14" s="18"/>
      <c r="B14" s="19" t="s">
        <v>22</v>
      </c>
      <c r="C14" s="14" t="s">
        <v>21</v>
      </c>
      <c r="E14" s="15"/>
      <c r="F14" s="15"/>
      <c r="G14" s="15"/>
      <c r="H14" s="15"/>
      <c r="I14" s="15"/>
      <c r="J14" s="15"/>
    </row>
    <row r="15" spans="1:33" s="17" customFormat="1" ht="15" customHeight="1" x14ac:dyDescent="0.2">
      <c r="A15" s="18"/>
      <c r="B15" s="19" t="s">
        <v>23</v>
      </c>
      <c r="C15" s="14" t="s">
        <v>11</v>
      </c>
      <c r="E15" s="15"/>
      <c r="F15" s="15"/>
      <c r="G15" s="15"/>
      <c r="H15" s="15"/>
    </row>
    <row r="16" spans="1:33" s="17" customFormat="1" ht="6.95" customHeight="1" x14ac:dyDescent="0.2">
      <c r="A16" s="18"/>
      <c r="B16" s="13"/>
      <c r="C16" s="14"/>
    </row>
    <row r="17" spans="1:10" s="17" customFormat="1" ht="28.5" customHeight="1" x14ac:dyDescent="0.2">
      <c r="A17" s="218" t="s">
        <v>24</v>
      </c>
      <c r="B17" s="218"/>
      <c r="C17" s="14"/>
    </row>
    <row r="18" spans="1:10" s="17" customFormat="1" ht="15" customHeight="1" x14ac:dyDescent="0.2">
      <c r="A18" s="11" t="s">
        <v>9</v>
      </c>
      <c r="B18" s="13" t="s">
        <v>25</v>
      </c>
      <c r="C18" s="14" t="s">
        <v>26</v>
      </c>
      <c r="E18" s="15"/>
      <c r="F18" s="15"/>
    </row>
    <row r="19" spans="1:10" s="17" customFormat="1" ht="15" customHeight="1" x14ac:dyDescent="0.2">
      <c r="A19" s="11"/>
      <c r="B19" s="13" t="s">
        <v>27</v>
      </c>
      <c r="C19" s="14" t="s">
        <v>28</v>
      </c>
      <c r="E19" s="15"/>
      <c r="F19" s="15"/>
    </row>
    <row r="20" spans="1:10" s="17" customFormat="1" ht="15" customHeight="1" x14ac:dyDescent="0.2">
      <c r="A20" s="11"/>
      <c r="B20" s="19" t="s">
        <v>29</v>
      </c>
      <c r="C20" s="14" t="s">
        <v>11</v>
      </c>
      <c r="E20" s="15"/>
      <c r="F20" s="15"/>
      <c r="G20" s="15"/>
      <c r="H20" s="15"/>
    </row>
    <row r="21" spans="1:10" s="17" customFormat="1" ht="6.95" customHeight="1" x14ac:dyDescent="0.2">
      <c r="A21" s="11"/>
      <c r="B21" s="13"/>
      <c r="C21" s="14"/>
    </row>
    <row r="22" spans="1:10" s="17" customFormat="1" ht="15" customHeight="1" x14ac:dyDescent="0.2">
      <c r="A22" s="11" t="s">
        <v>9</v>
      </c>
      <c r="B22" s="13" t="s">
        <v>30</v>
      </c>
      <c r="C22" s="14" t="s">
        <v>14</v>
      </c>
    </row>
    <row r="23" spans="1:10" s="17" customFormat="1" ht="14.25" customHeight="1" x14ac:dyDescent="0.2">
      <c r="A23" s="11"/>
      <c r="B23" s="13"/>
      <c r="C23" s="18"/>
    </row>
    <row r="24" spans="1:10" s="17" customFormat="1" ht="28.5" customHeight="1" x14ac:dyDescent="0.2">
      <c r="A24" s="218" t="s">
        <v>31</v>
      </c>
      <c r="B24" s="218"/>
      <c r="C24" s="18"/>
    </row>
    <row r="25" spans="1:10" s="17" customFormat="1" ht="15" customHeight="1" x14ac:dyDescent="0.2">
      <c r="A25" s="11" t="s">
        <v>32</v>
      </c>
      <c r="B25" s="13" t="s">
        <v>33</v>
      </c>
      <c r="C25" s="14" t="s">
        <v>14</v>
      </c>
      <c r="E25" s="15"/>
      <c r="F25" s="15"/>
    </row>
    <row r="26" spans="1:10" s="12" customFormat="1" ht="15" customHeight="1" x14ac:dyDescent="0.2">
      <c r="A26" s="20" t="s">
        <v>34</v>
      </c>
      <c r="B26" s="19" t="s">
        <v>35</v>
      </c>
      <c r="C26" s="14" t="s">
        <v>36</v>
      </c>
      <c r="D26" s="17"/>
      <c r="E26" s="15"/>
      <c r="F26" s="15"/>
      <c r="G26" s="15"/>
      <c r="H26" s="15"/>
      <c r="I26" s="17"/>
      <c r="J26" s="17"/>
    </row>
    <row r="27" spans="1:10" s="17" customFormat="1" ht="15" customHeight="1" x14ac:dyDescent="0.2">
      <c r="A27" s="11" t="s">
        <v>37</v>
      </c>
      <c r="B27" s="13" t="s">
        <v>38</v>
      </c>
      <c r="C27" s="14" t="s">
        <v>14</v>
      </c>
      <c r="E27" s="15"/>
      <c r="F27" s="15"/>
    </row>
    <row r="28" spans="1:10" s="17" customFormat="1" ht="15" customHeight="1" x14ac:dyDescent="0.2">
      <c r="A28" s="11" t="s">
        <v>39</v>
      </c>
      <c r="B28" s="13" t="s">
        <v>40</v>
      </c>
      <c r="C28" s="14" t="s">
        <v>21</v>
      </c>
      <c r="E28" s="15"/>
      <c r="F28" s="15"/>
    </row>
    <row r="29" spans="1:10" s="17" customFormat="1" ht="6.95" customHeight="1" x14ac:dyDescent="0.2">
      <c r="A29" s="21"/>
      <c r="B29" s="3"/>
    </row>
    <row r="30" spans="1:10" s="17" customFormat="1" ht="6.95" customHeight="1" x14ac:dyDescent="0.2">
      <c r="A30" s="7"/>
      <c r="B30" s="7"/>
      <c r="C30" s="7"/>
      <c r="D30" s="7"/>
      <c r="E30" s="7"/>
      <c r="F30" s="7"/>
      <c r="G30" s="7"/>
      <c r="H30" s="7"/>
      <c r="I30" s="7"/>
      <c r="J30" s="7"/>
    </row>
    <row r="31" spans="1:10" s="17" customFormat="1" ht="13.5" customHeight="1" x14ac:dyDescent="0.2">
      <c r="A31" s="21"/>
      <c r="B31" s="3"/>
    </row>
    <row r="32" spans="1:10" s="17" customFormat="1" ht="13.5" customHeight="1" x14ac:dyDescent="0.2">
      <c r="A32" s="21"/>
      <c r="B32" s="3"/>
    </row>
    <row r="33" spans="1:10" ht="13.5" customHeight="1" x14ac:dyDescent="0.2"/>
    <row r="34" spans="1:10" s="3" customFormat="1" ht="12.6" customHeight="1" x14ac:dyDescent="0.2">
      <c r="A34" s="23" t="s">
        <v>41</v>
      </c>
      <c r="B34" s="24"/>
      <c r="C34" s="24"/>
      <c r="D34" s="24"/>
      <c r="E34" s="24"/>
      <c r="F34" s="24"/>
      <c r="G34" s="24"/>
      <c r="H34" s="24"/>
      <c r="I34" s="24"/>
      <c r="J34" s="24"/>
    </row>
    <row r="35" spans="1:10" s="3" customFormat="1" ht="12.6" customHeight="1" x14ac:dyDescent="0.2">
      <c r="A35" s="24" t="s">
        <v>42</v>
      </c>
      <c r="B35" s="24"/>
      <c r="C35" s="24"/>
      <c r="D35" s="24"/>
      <c r="E35" s="24"/>
      <c r="F35" s="24"/>
      <c r="G35" s="24"/>
      <c r="H35" s="24"/>
      <c r="I35" s="24"/>
      <c r="J35" s="24"/>
    </row>
    <row r="36" spans="1:10" s="3" customFormat="1" ht="12.6" customHeight="1" x14ac:dyDescent="0.2">
      <c r="A36" s="24" t="s">
        <v>43</v>
      </c>
      <c r="B36" s="24"/>
      <c r="C36" s="24"/>
      <c r="D36" s="24"/>
      <c r="E36" s="24"/>
      <c r="F36" s="24"/>
      <c r="G36" s="24"/>
      <c r="H36" s="24"/>
      <c r="I36" s="24"/>
      <c r="J36" s="24"/>
    </row>
    <row r="37" spans="1:10" s="3" customFormat="1" ht="12.6" customHeight="1" x14ac:dyDescent="0.2">
      <c r="A37" s="25"/>
    </row>
  </sheetData>
  <sheetProtection sheet="1" objects="1" scenarios="1"/>
  <mergeCells count="7">
    <mergeCell ref="A24:B24"/>
    <mergeCell ref="E3:F3"/>
    <mergeCell ref="G3:H3"/>
    <mergeCell ref="I3:J3"/>
    <mergeCell ref="A4:B4"/>
    <mergeCell ref="A11:B11"/>
    <mergeCell ref="A17:B17"/>
  </mergeCells>
  <pageMargins left="0.39370078740157483" right="0.39370078740157483" top="0.78740157480314965" bottom="0.39370078740157483" header="0" footer="0"/>
  <pageSetup paperSize="9" scale="90" fitToHeight="2"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zoomScaleNormal="100" zoomScaleSheetLayoutView="100" workbookViewId="0">
      <selection activeCell="K31" sqref="K31"/>
    </sheetView>
  </sheetViews>
  <sheetFormatPr baseColWidth="10" defaultColWidth="10" defaultRowHeight="12.6" customHeight="1" x14ac:dyDescent="0.2"/>
  <cols>
    <col min="1" max="1" width="3.875" style="22" customWidth="1"/>
    <col min="2" max="2" width="35" style="22" customWidth="1"/>
    <col min="3" max="3" width="8.75" style="22" customWidth="1"/>
    <col min="4" max="4" width="8.75" style="3" customWidth="1"/>
    <col min="5" max="5" width="8.75" style="22" customWidth="1"/>
    <col min="6" max="6" width="15.5" style="22" customWidth="1"/>
    <col min="7" max="16384" width="10" style="22"/>
  </cols>
  <sheetData>
    <row r="1" spans="1:13" s="3" customFormat="1" ht="15" customHeight="1" x14ac:dyDescent="0.2">
      <c r="A1" s="26" t="s">
        <v>206</v>
      </c>
    </row>
    <row r="2" spans="1:13" s="5" customFormat="1" ht="16.5" customHeight="1" x14ac:dyDescent="0.2">
      <c r="A2" s="4" t="s">
        <v>207</v>
      </c>
      <c r="K2" s="6"/>
    </row>
    <row r="3" spans="1:13" s="3" customFormat="1" ht="45.75" customHeight="1" x14ac:dyDescent="0.3">
      <c r="A3" s="104"/>
      <c r="B3" s="83"/>
      <c r="C3" s="95" t="s">
        <v>92</v>
      </c>
      <c r="D3" s="95" t="s">
        <v>93</v>
      </c>
      <c r="E3" s="95" t="s">
        <v>94</v>
      </c>
      <c r="F3" s="96" t="s">
        <v>46</v>
      </c>
    </row>
    <row r="4" spans="1:13" ht="14.25" customHeight="1" x14ac:dyDescent="0.2">
      <c r="A4" s="12" t="s">
        <v>9</v>
      </c>
      <c r="B4" s="3" t="s">
        <v>208</v>
      </c>
      <c r="C4" s="106">
        <f>488-79</f>
        <v>409</v>
      </c>
      <c r="D4" s="106">
        <v>407</v>
      </c>
      <c r="E4" s="106">
        <f>+'[8]2015'!I3</f>
        <v>418</v>
      </c>
      <c r="F4" s="107">
        <f t="shared" ref="F4" si="0">(E4/D4-1)*100</f>
        <v>2.7027027027026973</v>
      </c>
      <c r="M4" s="3"/>
    </row>
    <row r="5" spans="1:13" ht="14.25" customHeight="1" x14ac:dyDescent="0.2">
      <c r="A5" s="12"/>
      <c r="B5" s="72" t="s">
        <v>12</v>
      </c>
      <c r="C5" s="106">
        <v>221</v>
      </c>
      <c r="D5" s="106">
        <v>222</v>
      </c>
      <c r="E5" s="106">
        <f>+'[8]2015'!I5</f>
        <v>222</v>
      </c>
      <c r="F5" s="107">
        <f>(E5/D5-1)*100</f>
        <v>0</v>
      </c>
      <c r="M5" s="3"/>
    </row>
    <row r="6" spans="1:13" ht="14.25" customHeight="1" x14ac:dyDescent="0.2">
      <c r="A6" s="17"/>
      <c r="B6" s="3" t="s">
        <v>15</v>
      </c>
      <c r="C6" s="106">
        <v>215</v>
      </c>
      <c r="D6" s="106">
        <v>215</v>
      </c>
      <c r="E6" s="106">
        <f>+'[8]2015'!I6</f>
        <v>215</v>
      </c>
      <c r="F6" s="107">
        <f t="shared" ref="F6:F8" si="1">(E6/D6-1)*100</f>
        <v>0</v>
      </c>
      <c r="M6" s="3"/>
    </row>
    <row r="7" spans="1:13" ht="14.25" customHeight="1" x14ac:dyDescent="0.2">
      <c r="A7" s="17"/>
      <c r="B7" s="3" t="s">
        <v>13</v>
      </c>
      <c r="C7" s="106">
        <v>174</v>
      </c>
      <c r="D7" s="106">
        <v>175</v>
      </c>
      <c r="E7" s="106">
        <f>+'[8]2015'!I7</f>
        <v>174</v>
      </c>
      <c r="F7" s="107">
        <f t="shared" si="1"/>
        <v>-0.57142857142856718</v>
      </c>
      <c r="M7" s="3"/>
    </row>
    <row r="8" spans="1:13" ht="14.25" customHeight="1" x14ac:dyDescent="0.2">
      <c r="A8" s="17"/>
      <c r="B8" s="3" t="s">
        <v>16</v>
      </c>
      <c r="C8" s="106">
        <v>22</v>
      </c>
      <c r="D8" s="106">
        <v>22</v>
      </c>
      <c r="E8" s="106">
        <f>+'[8]2015'!I8</f>
        <v>20.709589041095889</v>
      </c>
      <c r="F8" s="107">
        <f t="shared" si="1"/>
        <v>-5.8655043586550493</v>
      </c>
      <c r="M8" s="3"/>
    </row>
    <row r="9" spans="1:13" s="92" customFormat="1" ht="28.5" customHeight="1" x14ac:dyDescent="0.2">
      <c r="A9" s="218" t="s">
        <v>105</v>
      </c>
      <c r="B9" s="218"/>
      <c r="C9" s="36">
        <f>SUM(C4:C8)</f>
        <v>1041</v>
      </c>
      <c r="D9" s="36">
        <f>SUM(D4:D8)</f>
        <v>1041</v>
      </c>
      <c r="E9" s="36">
        <f>SUM(E4:E8)</f>
        <v>1049.7095890410958</v>
      </c>
      <c r="F9" s="108">
        <f>(E9/D9-1)*100</f>
        <v>0.836656007790193</v>
      </c>
      <c r="I9" s="37"/>
      <c r="M9" s="11"/>
    </row>
    <row r="10" spans="1:13" ht="6.95" customHeight="1" x14ac:dyDescent="0.3">
      <c r="A10" s="109"/>
      <c r="B10" s="3"/>
      <c r="C10" s="3"/>
      <c r="E10" s="110"/>
      <c r="F10" s="107"/>
      <c r="M10" s="3"/>
    </row>
    <row r="11" spans="1:13" ht="14.25" customHeight="1" x14ac:dyDescent="0.2">
      <c r="A11" s="12" t="s">
        <v>9</v>
      </c>
      <c r="B11" s="3" t="s">
        <v>19</v>
      </c>
      <c r="C11" s="106">
        <v>39</v>
      </c>
      <c r="D11" s="106">
        <v>38</v>
      </c>
      <c r="E11" s="106">
        <f>+'[8]2015'!I12</f>
        <v>38</v>
      </c>
      <c r="F11" s="107">
        <f>(E11/D11-1)*100</f>
        <v>0</v>
      </c>
      <c r="M11" s="3"/>
    </row>
    <row r="12" spans="1:13" ht="14.25" customHeight="1" x14ac:dyDescent="0.2">
      <c r="A12" s="17"/>
      <c r="B12" s="3" t="s">
        <v>20</v>
      </c>
      <c r="C12" s="106">
        <v>18</v>
      </c>
      <c r="D12" s="106">
        <v>17</v>
      </c>
      <c r="E12" s="106">
        <f>+'[8]2015'!I13</f>
        <v>17</v>
      </c>
      <c r="F12" s="107">
        <f t="shared" ref="F12:F15" si="2">(E12/D12-1)*100</f>
        <v>0</v>
      </c>
      <c r="M12" s="3"/>
    </row>
    <row r="13" spans="1:13" ht="14.25" customHeight="1" x14ac:dyDescent="0.2">
      <c r="A13" s="17"/>
      <c r="B13" s="72" t="s">
        <v>22</v>
      </c>
      <c r="C13" s="110">
        <v>13</v>
      </c>
      <c r="D13" s="110">
        <v>13</v>
      </c>
      <c r="E13" s="106">
        <f>+'[8]2015'!I14</f>
        <v>13</v>
      </c>
      <c r="F13" s="107">
        <f t="shared" si="2"/>
        <v>0</v>
      </c>
      <c r="M13" s="3"/>
    </row>
    <row r="14" spans="1:13" ht="14.25" customHeight="1" x14ac:dyDescent="0.2">
      <c r="A14" s="17"/>
      <c r="B14" s="72" t="s">
        <v>23</v>
      </c>
      <c r="C14" s="110">
        <v>6</v>
      </c>
      <c r="D14" s="110">
        <v>6</v>
      </c>
      <c r="E14" s="106">
        <f>+'[8]2015'!I15</f>
        <v>6</v>
      </c>
      <c r="F14" s="107">
        <f t="shared" si="2"/>
        <v>0</v>
      </c>
      <c r="M14" s="3"/>
    </row>
    <row r="15" spans="1:13" s="92" customFormat="1" ht="28.5" customHeight="1" x14ac:dyDescent="0.2">
      <c r="A15" s="218" t="s">
        <v>106</v>
      </c>
      <c r="B15" s="218"/>
      <c r="C15" s="36">
        <f>SUM(C11:C14)</f>
        <v>76</v>
      </c>
      <c r="D15" s="36">
        <f>SUM(D11:D14)</f>
        <v>74</v>
      </c>
      <c r="E15" s="36">
        <f>SUM(E11:E14)</f>
        <v>74</v>
      </c>
      <c r="F15" s="182">
        <f t="shared" si="2"/>
        <v>0</v>
      </c>
      <c r="M15" s="13"/>
    </row>
    <row r="16" spans="1:13" ht="6.95" customHeight="1" x14ac:dyDescent="0.2">
      <c r="A16" s="17"/>
      <c r="B16" s="3"/>
      <c r="C16" s="3"/>
      <c r="E16" s="110"/>
      <c r="F16" s="107"/>
      <c r="M16" s="3"/>
    </row>
    <row r="17" spans="1:13" ht="14.25" customHeight="1" x14ac:dyDescent="0.2">
      <c r="A17" s="12" t="s">
        <v>9</v>
      </c>
      <c r="B17" s="3" t="s">
        <v>25</v>
      </c>
      <c r="C17" s="106">
        <v>89</v>
      </c>
      <c r="D17" s="106">
        <v>102</v>
      </c>
      <c r="E17" s="106">
        <f>+'[8]2015'!I18</f>
        <v>101</v>
      </c>
      <c r="F17" s="107">
        <f t="shared" ref="F17:F18" si="3">(E17/D17-1)*100</f>
        <v>-0.98039215686274161</v>
      </c>
      <c r="M17" s="3"/>
    </row>
    <row r="18" spans="1:13" ht="14.25" customHeight="1" x14ac:dyDescent="0.2">
      <c r="A18" s="12"/>
      <c r="B18" s="3" t="s">
        <v>27</v>
      </c>
      <c r="C18" s="106">
        <v>12</v>
      </c>
      <c r="D18" s="106">
        <v>12</v>
      </c>
      <c r="E18" s="106">
        <f>+'[8]2015'!I19</f>
        <v>12</v>
      </c>
      <c r="F18" s="107">
        <f t="shared" si="3"/>
        <v>0</v>
      </c>
      <c r="M18" s="3"/>
    </row>
    <row r="19" spans="1:13" ht="14.25" customHeight="1" x14ac:dyDescent="0.2">
      <c r="A19" s="12"/>
      <c r="B19" s="19" t="s">
        <v>29</v>
      </c>
      <c r="C19" s="110">
        <v>11</v>
      </c>
      <c r="D19" s="110">
        <v>11</v>
      </c>
      <c r="E19" s="106">
        <f>+'[8]2015'!I21</f>
        <v>13</v>
      </c>
      <c r="F19" s="110" t="s">
        <v>47</v>
      </c>
      <c r="M19" s="3"/>
    </row>
    <row r="20" spans="1:13" s="92" customFormat="1" ht="28.5" customHeight="1" x14ac:dyDescent="0.2">
      <c r="A20" s="218" t="s">
        <v>107</v>
      </c>
      <c r="B20" s="218"/>
      <c r="C20" s="36">
        <f>SUM(C17:C19)</f>
        <v>112</v>
      </c>
      <c r="D20" s="36">
        <f>SUM(D17:D19)</f>
        <v>125</v>
      </c>
      <c r="E20" s="36">
        <f>SUM(E17:E19)</f>
        <v>126</v>
      </c>
      <c r="F20" s="182">
        <f t="shared" ref="F20" si="4">(E20/D20-1)*100</f>
        <v>0.80000000000000071</v>
      </c>
      <c r="M20" s="13"/>
    </row>
    <row r="21" spans="1:13" ht="6.95" customHeight="1" x14ac:dyDescent="0.2">
      <c r="B21" s="3"/>
      <c r="C21" s="3"/>
      <c r="E21" s="110"/>
      <c r="F21" s="107"/>
      <c r="M21" s="3"/>
    </row>
    <row r="22" spans="1:13" ht="14.25" customHeight="1" x14ac:dyDescent="0.2">
      <c r="A22" s="12" t="s">
        <v>9</v>
      </c>
      <c r="B22" s="3" t="s">
        <v>30</v>
      </c>
      <c r="C22" s="106">
        <v>70</v>
      </c>
      <c r="D22" s="106">
        <v>70</v>
      </c>
      <c r="E22" s="106">
        <f>+'[8]2015'!I24</f>
        <v>70</v>
      </c>
      <c r="F22" s="107">
        <f>(E22/D22-1)*100</f>
        <v>0</v>
      </c>
      <c r="M22" s="3"/>
    </row>
    <row r="23" spans="1:13" ht="6.95" customHeight="1" x14ac:dyDescent="0.2">
      <c r="A23" s="12"/>
      <c r="B23" s="3"/>
      <c r="C23" s="106"/>
      <c r="D23" s="106"/>
      <c r="E23" s="110"/>
      <c r="F23" s="107"/>
      <c r="M23" s="3"/>
    </row>
    <row r="24" spans="1:13" ht="14.25" customHeight="1" x14ac:dyDescent="0.2">
      <c r="A24" s="233" t="s">
        <v>67</v>
      </c>
      <c r="B24" s="233"/>
      <c r="C24" s="75">
        <f>(C9+C15+C20+C22)</f>
        <v>1299</v>
      </c>
      <c r="D24" s="75">
        <f>D9+D15+D20+D22</f>
        <v>1310</v>
      </c>
      <c r="E24" s="75">
        <f>E9+E15+E20+E22</f>
        <v>1319.7095890410958</v>
      </c>
      <c r="F24" s="111">
        <f>(E24-D24)/D24*100</f>
        <v>0.74119000313708372</v>
      </c>
    </row>
    <row r="25" spans="1:13" s="52" customFormat="1" ht="6.95" customHeight="1" x14ac:dyDescent="0.2">
      <c r="A25" s="51"/>
      <c r="B25" s="51"/>
      <c r="C25" s="51"/>
      <c r="D25" s="24"/>
      <c r="E25" s="51"/>
      <c r="F25" s="51"/>
    </row>
    <row r="26" spans="1:13" s="103" customFormat="1" ht="28.5" customHeight="1" x14ac:dyDescent="0.2">
      <c r="A26" s="231" t="s">
        <v>95</v>
      </c>
      <c r="B26" s="231"/>
      <c r="C26" s="185"/>
      <c r="D26" s="185"/>
      <c r="E26" s="102"/>
      <c r="F26" s="102"/>
    </row>
    <row r="27" spans="1:13" ht="14.25" customHeight="1" x14ac:dyDescent="0.2">
      <c r="A27" s="20" t="s">
        <v>32</v>
      </c>
      <c r="B27" s="3" t="s">
        <v>51</v>
      </c>
      <c r="C27" s="106">
        <f>+'[8]2014'!I27</f>
        <v>207</v>
      </c>
      <c r="D27" s="106">
        <f>+'[8]2015'!I27</f>
        <v>208</v>
      </c>
      <c r="E27" s="110" t="s">
        <v>47</v>
      </c>
      <c r="F27" s="107">
        <f>(D27-C27)/C27*100</f>
        <v>0.48309178743961351</v>
      </c>
      <c r="I27" s="48"/>
      <c r="M27" s="72"/>
    </row>
    <row r="28" spans="1:13" ht="14.25" customHeight="1" x14ac:dyDescent="0.2">
      <c r="A28" s="20" t="s">
        <v>34</v>
      </c>
      <c r="B28" s="72" t="s">
        <v>35</v>
      </c>
      <c r="C28" s="59">
        <f>+'[8]2014'!I30</f>
        <v>62</v>
      </c>
      <c r="D28" s="59">
        <f>+'[8]2015'!I30</f>
        <v>61.876712328767127</v>
      </c>
      <c r="E28" s="110" t="s">
        <v>47</v>
      </c>
      <c r="F28" s="107">
        <f>(D28-C28)/C28*100</f>
        <v>-0.19885108263366646</v>
      </c>
      <c r="M28" s="3"/>
    </row>
    <row r="29" spans="1:13" ht="14.25" customHeight="1" x14ac:dyDescent="0.2">
      <c r="A29" s="20" t="s">
        <v>37</v>
      </c>
      <c r="B29" s="3" t="s">
        <v>38</v>
      </c>
      <c r="C29" s="106">
        <f>+'[8]2014'!I28</f>
        <v>69.884931506849313</v>
      </c>
      <c r="D29" s="106">
        <f>+'[8]2015'!I28</f>
        <v>74</v>
      </c>
      <c r="E29" s="110" t="s">
        <v>47</v>
      </c>
      <c r="F29" s="107">
        <f>(D29-C29)/C29*100</f>
        <v>5.8883487533322922</v>
      </c>
      <c r="M29" s="3"/>
    </row>
    <row r="30" spans="1:13" ht="14.25" customHeight="1" x14ac:dyDescent="0.2">
      <c r="A30" s="20" t="s">
        <v>39</v>
      </c>
      <c r="B30" s="3" t="s">
        <v>40</v>
      </c>
      <c r="C30" s="106">
        <f>+'[8]2014'!I29</f>
        <v>35</v>
      </c>
      <c r="D30" s="106">
        <f>+'[8]2015'!I29</f>
        <v>36</v>
      </c>
      <c r="E30" s="110" t="s">
        <v>47</v>
      </c>
      <c r="F30" s="107">
        <v>0</v>
      </c>
      <c r="M30" s="3"/>
    </row>
    <row r="31" spans="1:13" ht="6.95" customHeight="1" x14ac:dyDescent="0.2">
      <c r="A31" s="12"/>
      <c r="B31" s="3"/>
      <c r="C31" s="106"/>
      <c r="D31" s="106"/>
      <c r="E31" s="110"/>
      <c r="F31" s="107"/>
      <c r="M31" s="3"/>
    </row>
    <row r="32" spans="1:13" s="52" customFormat="1" ht="6.95" customHeight="1" x14ac:dyDescent="0.3">
      <c r="A32" s="80"/>
      <c r="B32" s="80"/>
      <c r="C32" s="80"/>
      <c r="D32" s="80"/>
      <c r="E32" s="80"/>
      <c r="F32" s="80"/>
    </row>
    <row r="33" spans="1:6" s="52" customFormat="1" ht="12.6" customHeight="1" x14ac:dyDescent="0.2">
      <c r="A33" s="186" t="s">
        <v>209</v>
      </c>
      <c r="B33" s="51"/>
      <c r="C33" s="51"/>
      <c r="D33" s="24"/>
      <c r="E33" s="51"/>
      <c r="F33" s="51"/>
    </row>
    <row r="34" spans="1:6" s="52" customFormat="1" ht="35.1" customHeight="1" x14ac:dyDescent="0.2">
      <c r="A34" s="51"/>
      <c r="B34" s="51"/>
      <c r="C34" s="51"/>
      <c r="D34" s="24"/>
      <c r="E34" s="51"/>
      <c r="F34" s="51"/>
    </row>
    <row r="35" spans="1:6" s="52" customFormat="1" ht="12.6" customHeight="1" x14ac:dyDescent="0.2">
      <c r="A35" s="51"/>
      <c r="B35" s="51"/>
      <c r="C35" s="51"/>
      <c r="D35" s="24"/>
      <c r="E35" s="51"/>
      <c r="F35" s="51"/>
    </row>
    <row r="36" spans="1:6" ht="11.45" customHeight="1" x14ac:dyDescent="0.2">
      <c r="A36" s="24" t="s">
        <v>53</v>
      </c>
      <c r="B36" s="3"/>
    </row>
    <row r="37" spans="1:6" s="52" customFormat="1" ht="11.45" customHeight="1" x14ac:dyDescent="0.2">
      <c r="A37" s="24" t="s">
        <v>54</v>
      </c>
      <c r="B37" s="187"/>
      <c r="C37" s="187"/>
      <c r="D37" s="187"/>
      <c r="E37" s="187"/>
    </row>
    <row r="38" spans="1:6" ht="12.6" customHeight="1" x14ac:dyDescent="0.2">
      <c r="A38" s="51" t="s">
        <v>210</v>
      </c>
      <c r="B38" s="3"/>
    </row>
    <row r="39" spans="1:6" ht="12.6" customHeight="1" x14ac:dyDescent="0.2">
      <c r="B39" s="3"/>
    </row>
    <row r="40" spans="1:6" ht="12.6" customHeight="1" x14ac:dyDescent="0.2">
      <c r="B40" s="3"/>
    </row>
    <row r="41" spans="1:6" ht="12.6" customHeight="1" x14ac:dyDescent="0.2">
      <c r="B41" s="3"/>
    </row>
    <row r="42" spans="1:6" ht="12.6" customHeight="1" x14ac:dyDescent="0.2">
      <c r="B42" s="3"/>
    </row>
    <row r="43" spans="1:6" ht="12.6" customHeight="1" x14ac:dyDescent="0.2">
      <c r="B43" s="3"/>
    </row>
    <row r="44" spans="1:6" ht="12.6" customHeight="1" x14ac:dyDescent="0.2">
      <c r="B44" s="3"/>
    </row>
    <row r="45" spans="1:6" ht="12.6" customHeight="1" x14ac:dyDescent="0.2">
      <c r="B45" s="3"/>
      <c r="D45" s="22"/>
    </row>
    <row r="46" spans="1:6" ht="12.6" customHeight="1" x14ac:dyDescent="0.2">
      <c r="B46" s="3"/>
      <c r="D46" s="22"/>
    </row>
    <row r="47" spans="1:6" ht="12.6" customHeight="1" x14ac:dyDescent="0.2">
      <c r="B47" s="3"/>
      <c r="D47" s="22"/>
    </row>
    <row r="48" spans="1:6" ht="12.6" customHeight="1" x14ac:dyDescent="0.2">
      <c r="B48" s="3"/>
      <c r="D48" s="22"/>
    </row>
    <row r="49" spans="2:4" ht="12.6" customHeight="1" x14ac:dyDescent="0.2">
      <c r="B49" s="3"/>
      <c r="D49" s="22"/>
    </row>
    <row r="50" spans="2:4" ht="12.6" customHeight="1" x14ac:dyDescent="0.2">
      <c r="B50" s="3"/>
      <c r="D50" s="22"/>
    </row>
    <row r="51" spans="2:4" ht="12.6" customHeight="1" x14ac:dyDescent="0.2">
      <c r="B51" s="3"/>
      <c r="D51" s="22"/>
    </row>
    <row r="52" spans="2:4" ht="12.6" customHeight="1" x14ac:dyDescent="0.2">
      <c r="B52" s="3"/>
      <c r="D52" s="22"/>
    </row>
    <row r="53" spans="2:4" ht="12.6" customHeight="1" x14ac:dyDescent="0.2">
      <c r="B53" s="3"/>
      <c r="D53" s="22"/>
    </row>
    <row r="54" spans="2:4" ht="12.6" customHeight="1" x14ac:dyDescent="0.2">
      <c r="B54" s="3"/>
      <c r="D54" s="22"/>
    </row>
    <row r="55" spans="2:4" ht="12.6" customHeight="1" x14ac:dyDescent="0.2">
      <c r="B55" s="3"/>
      <c r="D55" s="22"/>
    </row>
    <row r="56" spans="2:4" ht="12.6" customHeight="1" x14ac:dyDescent="0.2">
      <c r="B56" s="3"/>
      <c r="D56" s="22"/>
    </row>
  </sheetData>
  <sheetProtection sheet="1" objects="1" scenarios="1"/>
  <mergeCells count="5">
    <mergeCell ref="A9:B9"/>
    <mergeCell ref="A15:B15"/>
    <mergeCell ref="A20:B20"/>
    <mergeCell ref="A24:B24"/>
    <mergeCell ref="A26:B26"/>
  </mergeCells>
  <pageMargins left="0.59055118110236227" right="0.59055118110236227" top="0.78740157480314965" bottom="0.39370078740157483" header="0" footer="0"/>
  <pageSetup paperSize="9"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zoomScaleSheetLayoutView="100" workbookViewId="0">
      <selection activeCell="K31" sqref="K31"/>
    </sheetView>
  </sheetViews>
  <sheetFormatPr baseColWidth="10" defaultColWidth="10" defaultRowHeight="12.6" customHeight="1" x14ac:dyDescent="0.2"/>
  <cols>
    <col min="1" max="1" width="3.875" style="22" customWidth="1"/>
    <col min="2" max="2" width="35.125" style="22" customWidth="1"/>
    <col min="3" max="3" width="8.5" style="22" customWidth="1"/>
    <col min="4" max="4" width="8.5" style="3" customWidth="1"/>
    <col min="5" max="5" width="8.5" style="22" customWidth="1"/>
    <col min="6" max="6" width="15.5" style="22" customWidth="1"/>
    <col min="7" max="16384" width="10" style="22"/>
  </cols>
  <sheetData>
    <row r="1" spans="1:13" s="3" customFormat="1" ht="15" customHeight="1" x14ac:dyDescent="0.2">
      <c r="A1" s="26" t="s">
        <v>211</v>
      </c>
    </row>
    <row r="2" spans="1:13" s="5" customFormat="1" ht="16.5" customHeight="1" x14ac:dyDescent="0.2">
      <c r="A2" s="4" t="s">
        <v>212</v>
      </c>
      <c r="K2" s="6"/>
    </row>
    <row r="3" spans="1:13" s="3" customFormat="1" ht="31.5" customHeight="1" x14ac:dyDescent="0.3">
      <c r="A3" s="104"/>
      <c r="B3" s="83"/>
      <c r="C3" s="95" t="s">
        <v>92</v>
      </c>
      <c r="D3" s="95" t="s">
        <v>93</v>
      </c>
      <c r="E3" s="95" t="s">
        <v>94</v>
      </c>
      <c r="F3" s="96" t="s">
        <v>46</v>
      </c>
    </row>
    <row r="4" spans="1:13" ht="14.25" customHeight="1" x14ac:dyDescent="0.2">
      <c r="A4" s="12" t="s">
        <v>9</v>
      </c>
      <c r="B4" s="3" t="s">
        <v>10</v>
      </c>
      <c r="C4" s="188">
        <v>93.4</v>
      </c>
      <c r="D4" s="188">
        <f>[9]Pflegetage!D4*100/[9]Bettenbetriebstage!D4</f>
        <v>92.122782807714358</v>
      </c>
      <c r="E4" s="188">
        <f>[9]Pflegetage!E4*100/[9]Bettenbetriebstage!E4</f>
        <v>96.123321328801438</v>
      </c>
      <c r="F4" s="107">
        <f t="shared" ref="F4" si="0">(E4-D4)*100/D4</f>
        <v>4.3426157994350936</v>
      </c>
      <c r="M4" s="3"/>
    </row>
    <row r="5" spans="1:13" ht="14.25" customHeight="1" x14ac:dyDescent="0.2">
      <c r="A5" s="12"/>
      <c r="B5" s="72" t="s">
        <v>12</v>
      </c>
      <c r="C5" s="188">
        <v>98.4</v>
      </c>
      <c r="D5" s="188">
        <f>[9]Pflegetage!D5*100/[9]Bettenbetriebstage!D5</f>
        <v>101.67715660866345</v>
      </c>
      <c r="E5" s="188">
        <f>[9]Pflegetage!E5*100/[9]Bettenbetriebstage!E5</f>
        <v>102.52745896581513</v>
      </c>
      <c r="F5" s="107">
        <f>(E5-D5)*100/D5</f>
        <v>0.83627668742186867</v>
      </c>
      <c r="M5" s="3"/>
    </row>
    <row r="6" spans="1:13" ht="14.25" customHeight="1" x14ac:dyDescent="0.2">
      <c r="A6" s="17"/>
      <c r="B6" s="3" t="s">
        <v>15</v>
      </c>
      <c r="C6" s="188">
        <v>100.5</v>
      </c>
      <c r="D6" s="188">
        <f>[9]Pflegetage!D6*100/[9]Bettenbetriebstage!D6</f>
        <v>100.27014972921313</v>
      </c>
      <c r="E6" s="188">
        <f>[9]Pflegetage!E6*100/[9]Bettenbetriebstage!E6</f>
        <v>99.631729850270787</v>
      </c>
      <c r="F6" s="107">
        <f t="shared" ref="F6:F8" si="1">(E6-D6)*100/D6</f>
        <v>-0.63669983605932889</v>
      </c>
      <c r="M6" s="3"/>
    </row>
    <row r="7" spans="1:13" ht="14.25" customHeight="1" x14ac:dyDescent="0.2">
      <c r="A7" s="17"/>
      <c r="B7" s="3" t="s">
        <v>213</v>
      </c>
      <c r="C7" s="188">
        <v>94.2</v>
      </c>
      <c r="D7" s="188">
        <f>[9]Pflegetage!D7*100/[9]Bettenbetriebstage!D7</f>
        <v>97.041095890410958</v>
      </c>
      <c r="E7" s="188">
        <f>[9]Pflegetage!E7*100/[9]Bettenbetriebstage!E7</f>
        <v>91.771428571428572</v>
      </c>
      <c r="F7" s="107">
        <f t="shared" si="1"/>
        <v>-5.4303460514640616</v>
      </c>
      <c r="M7" s="3"/>
    </row>
    <row r="8" spans="1:13" ht="14.25" customHeight="1" x14ac:dyDescent="0.2">
      <c r="A8" s="17"/>
      <c r="B8" s="3" t="s">
        <v>16</v>
      </c>
      <c r="C8" s="188">
        <v>95.2</v>
      </c>
      <c r="D8" s="188">
        <f>[9]Pflegetage!D8*100/[9]Bettenbetriebstage!D8</f>
        <v>93.860523038605237</v>
      </c>
      <c r="E8" s="188">
        <f>[9]Pflegetage!E8*100/[9]Bettenbetriebstage!E8</f>
        <v>95.330012453300128</v>
      </c>
      <c r="F8" s="107">
        <f t="shared" si="1"/>
        <v>1.5656096590155202</v>
      </c>
      <c r="M8" s="3"/>
    </row>
    <row r="9" spans="1:13" s="92" customFormat="1" ht="28.5" customHeight="1" x14ac:dyDescent="0.2">
      <c r="A9" s="218" t="s">
        <v>105</v>
      </c>
      <c r="B9" s="218"/>
      <c r="C9" s="189">
        <v>95.9</v>
      </c>
      <c r="D9" s="189">
        <f>[9]Pflegetage!D9*100/[9]Bettenbetriebstage!D9</f>
        <v>96.706538760148987</v>
      </c>
      <c r="E9" s="189">
        <f>[9]Pflegetage!E9*100/[9]Bettenbetriebstage!E9</f>
        <v>97.465292855921177</v>
      </c>
      <c r="F9" s="108">
        <f>(E9-D9)*100/D9</f>
        <v>0.78459440850638607</v>
      </c>
      <c r="I9" s="37"/>
      <c r="M9" s="11"/>
    </row>
    <row r="10" spans="1:13" ht="6.95" customHeight="1" x14ac:dyDescent="0.3">
      <c r="A10" s="109"/>
      <c r="B10" s="3"/>
      <c r="C10" s="188"/>
      <c r="D10" s="188"/>
      <c r="E10" s="188"/>
      <c r="F10" s="107"/>
      <c r="M10" s="3"/>
    </row>
    <row r="11" spans="1:13" ht="14.25" customHeight="1" x14ac:dyDescent="0.2">
      <c r="A11" s="12" t="s">
        <v>9</v>
      </c>
      <c r="B11" s="3" t="s">
        <v>19</v>
      </c>
      <c r="C11" s="188">
        <v>95</v>
      </c>
      <c r="D11" s="188">
        <f>[9]Pflegetage!D11*100/[9]Bettenbetriebstage!D11</f>
        <v>92.213410237923583</v>
      </c>
      <c r="E11" s="188">
        <f>[9]Pflegetage!E11*100/[9]Bettenbetriebstage!E11</f>
        <v>98.832011535688537</v>
      </c>
      <c r="F11" s="107">
        <f>(E11-D11)*100/D11</f>
        <v>7.1774824081313442</v>
      </c>
      <c r="M11" s="3"/>
    </row>
    <row r="12" spans="1:13" ht="14.25" customHeight="1" x14ac:dyDescent="0.2">
      <c r="A12" s="17"/>
      <c r="B12" s="3" t="s">
        <v>20</v>
      </c>
      <c r="C12" s="188">
        <v>85.3</v>
      </c>
      <c r="D12" s="188">
        <f>[9]Pflegetage!D12*100/[9]Bettenbetriebstage!D12</f>
        <v>79.919419822723611</v>
      </c>
      <c r="E12" s="188">
        <f>[9]Pflegetage!E12*100/[9]Bettenbetriebstage!E12</f>
        <v>92.618855761482678</v>
      </c>
      <c r="F12" s="107">
        <f>(E12-D12)*100/D12</f>
        <v>15.890300463803186</v>
      </c>
      <c r="M12" s="3"/>
    </row>
    <row r="13" spans="1:13" ht="14.25" customHeight="1" x14ac:dyDescent="0.2">
      <c r="A13" s="17"/>
      <c r="B13" s="72" t="s">
        <v>22</v>
      </c>
      <c r="C13" s="188">
        <f>[9]Pflegetage!C13*100/[9]Bettenbetriebstage!C13</f>
        <v>95.279241306638568</v>
      </c>
      <c r="D13" s="188">
        <f>[9]Pflegetage!D13*100/[9]Bettenbetriebstage!D13</f>
        <v>100.8381689232753</v>
      </c>
      <c r="E13" s="188">
        <f>[9]Pflegetage!E13*100/[9]Bettenbetriebstage!E13</f>
        <v>100.85966043412851</v>
      </c>
      <c r="F13" s="107">
        <f t="shared" ref="F13:F14" si="2">(E13-D13)*100/D13</f>
        <v>2.1312872975273775E-2</v>
      </c>
      <c r="M13" s="3"/>
    </row>
    <row r="14" spans="1:13" ht="14.25" customHeight="1" x14ac:dyDescent="0.2">
      <c r="A14" s="17"/>
      <c r="B14" s="72" t="s">
        <v>23</v>
      </c>
      <c r="C14" s="188">
        <f>[9]Pflegetage!C14*100/[9]Bettenbetriebstage!C14</f>
        <v>99.954337899543376</v>
      </c>
      <c r="D14" s="188">
        <f>[9]Pflegetage!D14*100/[9]Bettenbetriebstage!D14</f>
        <v>95.890410958904113</v>
      </c>
      <c r="E14" s="188">
        <f>[9]Pflegetage!E14*100/[9]Bettenbetriebstage!E14</f>
        <v>99.908675799086751</v>
      </c>
      <c r="F14" s="107">
        <f t="shared" si="2"/>
        <v>4.19047619047618</v>
      </c>
      <c r="M14" s="3"/>
    </row>
    <row r="15" spans="1:13" s="92" customFormat="1" ht="28.5" customHeight="1" x14ac:dyDescent="0.2">
      <c r="A15" s="218" t="s">
        <v>106</v>
      </c>
      <c r="B15" s="218"/>
      <c r="C15" s="189">
        <v>93.1</v>
      </c>
      <c r="D15" s="189">
        <v>91.2</v>
      </c>
      <c r="E15" s="189">
        <f>[9]Pflegetage!E15*100/[9]Bettenbetriebstage!E15</f>
        <v>97.837877999851401</v>
      </c>
      <c r="F15" s="108">
        <f>(E15-D15)*100/D15</f>
        <v>7.2783749998370597</v>
      </c>
      <c r="M15" s="13"/>
    </row>
    <row r="16" spans="1:13" ht="6.95" customHeight="1" x14ac:dyDescent="0.2">
      <c r="A16" s="17"/>
      <c r="B16" s="3"/>
      <c r="C16" s="188"/>
      <c r="D16" s="188"/>
      <c r="E16" s="188"/>
      <c r="F16" s="107"/>
      <c r="M16" s="3"/>
    </row>
    <row r="17" spans="1:13" ht="14.25" customHeight="1" x14ac:dyDescent="0.2">
      <c r="A17" s="12" t="s">
        <v>9</v>
      </c>
      <c r="B17" s="3" t="s">
        <v>25</v>
      </c>
      <c r="C17" s="188">
        <v>98.4</v>
      </c>
      <c r="D17" s="188">
        <f>[9]Pflegetage!D17*100/[9]Bettenbetriebstage!D17</f>
        <v>91.047542304593065</v>
      </c>
      <c r="E17" s="188">
        <f>[9]Pflegetage!E17*100/[9]Bettenbetriebstage!E17</f>
        <v>91.109320440504973</v>
      </c>
      <c r="F17" s="107">
        <f>(E17-D17)*100/D17</f>
        <v>6.7852612325584233E-2</v>
      </c>
      <c r="M17" s="3"/>
    </row>
    <row r="18" spans="1:13" ht="14.25" customHeight="1" x14ac:dyDescent="0.2">
      <c r="A18" s="12"/>
      <c r="B18" s="3" t="s">
        <v>27</v>
      </c>
      <c r="C18" s="188">
        <v>78.5</v>
      </c>
      <c r="D18" s="188">
        <f>[9]Pflegetage!D18*100/[9]Bettenbetriebstage!D18</f>
        <v>88.493150684931507</v>
      </c>
      <c r="E18" s="188">
        <f>[9]Pflegetage!E18*100/[9]Bettenbetriebstage!E18</f>
        <v>80.570776255707756</v>
      </c>
      <c r="F18" s="107">
        <f t="shared" ref="F18:F19" si="3">(E18-D18)*100/D18</f>
        <v>-8.9525283797729696</v>
      </c>
      <c r="M18" s="3"/>
    </row>
    <row r="19" spans="1:13" ht="14.25" customHeight="1" x14ac:dyDescent="0.2">
      <c r="A19" s="12"/>
      <c r="B19" s="19" t="s">
        <v>29</v>
      </c>
      <c r="C19" s="188">
        <f>[9]Pflegetage!C19*100/[9]Bettenbetriebstage!C19</f>
        <v>78.630136986301366</v>
      </c>
      <c r="D19" s="188">
        <f>[9]Pflegetage!D19*100/[9]Bettenbetriebstage!D19</f>
        <v>85.504358655043589</v>
      </c>
      <c r="E19" s="188">
        <f>[9]Pflegetage!E19*100/[9]Bettenbetriebstage!E19</f>
        <v>100.97135740971358</v>
      </c>
      <c r="F19" s="107">
        <f t="shared" si="3"/>
        <v>18.08913486746286</v>
      </c>
      <c r="M19" s="3"/>
    </row>
    <row r="20" spans="1:13" s="92" customFormat="1" ht="28.5" customHeight="1" x14ac:dyDescent="0.2">
      <c r="A20" s="218" t="s">
        <v>107</v>
      </c>
      <c r="B20" s="218"/>
      <c r="C20" s="189">
        <v>94.3</v>
      </c>
      <c r="D20" s="189">
        <v>90.3</v>
      </c>
      <c r="E20" s="189">
        <f>[9]Pflegetage!E20*100/[9]Bettenbetriebstage!E20</f>
        <v>90.965479452054794</v>
      </c>
      <c r="F20" s="108">
        <f>(E20-D20)*100/D20</f>
        <v>0.73696506318360644</v>
      </c>
      <c r="M20" s="13"/>
    </row>
    <row r="21" spans="1:13" ht="6.95" customHeight="1" x14ac:dyDescent="0.2">
      <c r="B21" s="3"/>
      <c r="C21" s="188"/>
      <c r="D21" s="188"/>
      <c r="E21" s="188"/>
      <c r="F21" s="107"/>
      <c r="M21" s="3"/>
    </row>
    <row r="22" spans="1:13" ht="14.25" customHeight="1" x14ac:dyDescent="0.2">
      <c r="A22" s="12" t="s">
        <v>9</v>
      </c>
      <c r="B22" s="3" t="s">
        <v>30</v>
      </c>
      <c r="C22" s="188">
        <v>94.1</v>
      </c>
      <c r="D22" s="188">
        <f>[9]Pflegetage!D22*100/[9]Bettenbetriebstage!D22</f>
        <v>90.273972602739732</v>
      </c>
      <c r="E22" s="188">
        <f>[9]Pflegetage!E22*100/[9]Bettenbetriebstage!E22</f>
        <v>93.941291585127203</v>
      </c>
      <c r="F22" s="107">
        <f>(E22-D22)*100/D22</f>
        <v>4.0624322566659385</v>
      </c>
      <c r="M22" s="3"/>
    </row>
    <row r="23" spans="1:13" ht="6.95" customHeight="1" x14ac:dyDescent="0.2">
      <c r="A23" s="12"/>
      <c r="B23" s="3"/>
      <c r="C23" s="106"/>
      <c r="D23" s="106"/>
      <c r="E23" s="110"/>
      <c r="F23" s="107"/>
      <c r="M23" s="3"/>
    </row>
    <row r="24" spans="1:13" ht="14.25" customHeight="1" x14ac:dyDescent="0.2">
      <c r="A24" s="233" t="s">
        <v>67</v>
      </c>
      <c r="B24" s="233"/>
      <c r="C24" s="183">
        <v>95.6</v>
      </c>
      <c r="D24" s="183">
        <v>95.5</v>
      </c>
      <c r="E24" s="183">
        <f>[9]Pflegetage!E24*100/[9]Bettenbetriebstage!E24</f>
        <v>96.677599789147109</v>
      </c>
      <c r="F24" s="190">
        <f>(E24-D24)*100/D24</f>
        <v>1.2330887844472349</v>
      </c>
    </row>
    <row r="25" spans="1:13" s="52" customFormat="1" ht="6.95" customHeight="1" x14ac:dyDescent="0.2">
      <c r="A25" s="51"/>
      <c r="B25" s="51"/>
      <c r="C25" s="51"/>
      <c r="D25" s="24"/>
      <c r="E25" s="51"/>
      <c r="F25" s="51"/>
    </row>
    <row r="26" spans="1:13" s="103" customFormat="1" ht="32.25" customHeight="1" x14ac:dyDescent="0.2">
      <c r="A26" s="231" t="s">
        <v>214</v>
      </c>
      <c r="B26" s="231"/>
      <c r="C26" s="102"/>
      <c r="D26" s="65"/>
      <c r="E26" s="102"/>
      <c r="F26" s="102"/>
    </row>
    <row r="27" spans="1:13" ht="14.25" customHeight="1" x14ac:dyDescent="0.2">
      <c r="A27" s="20" t="s">
        <v>32</v>
      </c>
      <c r="B27" s="3" t="s">
        <v>51</v>
      </c>
      <c r="C27" s="188">
        <v>82.3</v>
      </c>
      <c r="D27" s="188">
        <f>[9]Pflegetage!D27*100/[9]Bettenbetriebstage!D27</f>
        <v>81.918734514829978</v>
      </c>
      <c r="E27" s="110" t="s">
        <v>47</v>
      </c>
      <c r="F27" s="107">
        <f>(D27-C27)/C27*100</f>
        <v>-0.46326304394899004</v>
      </c>
      <c r="I27" s="48"/>
      <c r="M27" s="72"/>
    </row>
    <row r="28" spans="1:13" ht="14.25" customHeight="1" x14ac:dyDescent="0.2">
      <c r="A28" s="20" t="s">
        <v>34</v>
      </c>
      <c r="B28" s="72" t="s">
        <v>35</v>
      </c>
      <c r="C28" s="188">
        <v>94.7</v>
      </c>
      <c r="D28" s="188">
        <f>[9]Pflegetage!D28*100/[9]Bettenbetriebstage!D28</f>
        <v>94.915840916580834</v>
      </c>
      <c r="E28" s="110" t="s">
        <v>47</v>
      </c>
      <c r="F28" s="107">
        <f>(D28-C28)/C28*100</f>
        <v>0.22792071444649506</v>
      </c>
      <c r="M28" s="3"/>
    </row>
    <row r="29" spans="1:13" ht="14.25" customHeight="1" x14ac:dyDescent="0.2">
      <c r="A29" s="20" t="s">
        <v>37</v>
      </c>
      <c r="B29" s="3" t="s">
        <v>38</v>
      </c>
      <c r="C29" s="188">
        <v>81.900000000000006</v>
      </c>
      <c r="D29" s="188">
        <f>[9]Pflegetage!D29*100/[9]Bettenbetriebstage!D29</f>
        <v>77.334692449870445</v>
      </c>
      <c r="E29" s="110" t="s">
        <v>47</v>
      </c>
      <c r="F29" s="107">
        <f>(D29-C29)/C29*100</f>
        <v>-5.5742460929542856</v>
      </c>
      <c r="M29" s="3"/>
    </row>
    <row r="30" spans="1:13" ht="14.25" customHeight="1" x14ac:dyDescent="0.2">
      <c r="A30" s="20" t="s">
        <v>39</v>
      </c>
      <c r="B30" s="3" t="s">
        <v>40</v>
      </c>
      <c r="C30" s="188">
        <v>95.1</v>
      </c>
      <c r="D30" s="188">
        <f>[9]Pflegetage!D30*100/[9]Bettenbetriebstage!D30</f>
        <v>92.465753424657493</v>
      </c>
      <c r="E30" s="110" t="s">
        <v>47</v>
      </c>
      <c r="F30" s="107">
        <f>(D30-C30)/C30*100</f>
        <v>-2.7699753683937978</v>
      </c>
      <c r="M30" s="3"/>
    </row>
    <row r="31" spans="1:13" ht="6.95" customHeight="1" x14ac:dyDescent="0.2">
      <c r="A31" s="12"/>
      <c r="B31" s="3"/>
      <c r="C31" s="106"/>
      <c r="D31" s="106"/>
      <c r="E31" s="110"/>
      <c r="F31" s="107"/>
      <c r="M31" s="3"/>
    </row>
    <row r="32" spans="1:13" s="52" customFormat="1" ht="6.95" customHeight="1" x14ac:dyDescent="0.3">
      <c r="A32" s="80"/>
      <c r="B32" s="80"/>
      <c r="C32" s="80"/>
      <c r="D32" s="80"/>
      <c r="E32" s="80"/>
      <c r="F32" s="80"/>
    </row>
    <row r="33" spans="1:6" s="52" customFormat="1" ht="12.75" customHeight="1" x14ac:dyDescent="0.2">
      <c r="A33" s="51" t="s">
        <v>215</v>
      </c>
      <c r="B33" s="191"/>
      <c r="C33" s="191"/>
      <c r="D33" s="191"/>
      <c r="E33" s="191"/>
      <c r="F33" s="191"/>
    </row>
    <row r="34" spans="1:6" s="52" customFormat="1" ht="35.1" customHeight="1" x14ac:dyDescent="0.2">
      <c r="A34" s="51"/>
      <c r="B34" s="51"/>
      <c r="C34" s="51"/>
      <c r="D34" s="24"/>
      <c r="E34" s="51"/>
      <c r="F34" s="51"/>
    </row>
    <row r="35" spans="1:6" s="52" customFormat="1" ht="12.6" customHeight="1" x14ac:dyDescent="0.2">
      <c r="A35" s="51" t="s">
        <v>216</v>
      </c>
      <c r="B35" s="51"/>
      <c r="C35" s="51"/>
      <c r="D35" s="24"/>
      <c r="E35" s="51"/>
      <c r="F35" s="51"/>
    </row>
    <row r="36" spans="1:6" ht="12.6" customHeight="1" x14ac:dyDescent="0.2">
      <c r="A36" s="51" t="s">
        <v>54</v>
      </c>
      <c r="B36" s="3"/>
    </row>
    <row r="37" spans="1:6" s="52" customFormat="1" ht="26.25" customHeight="1" x14ac:dyDescent="0.2">
      <c r="A37" s="238" t="s">
        <v>217</v>
      </c>
      <c r="B37" s="239"/>
      <c r="C37" s="239"/>
      <c r="D37" s="239"/>
      <c r="E37" s="239"/>
      <c r="F37" s="239"/>
    </row>
    <row r="38" spans="1:6" ht="24" customHeight="1" x14ac:dyDescent="0.2">
      <c r="A38" s="238" t="s">
        <v>218</v>
      </c>
      <c r="B38" s="239"/>
      <c r="C38" s="239"/>
      <c r="D38" s="239"/>
      <c r="E38" s="239"/>
      <c r="F38" s="239"/>
    </row>
    <row r="39" spans="1:6" ht="12.6" customHeight="1" x14ac:dyDescent="0.2">
      <c r="B39" s="3"/>
    </row>
    <row r="40" spans="1:6" ht="12.6" customHeight="1" x14ac:dyDescent="0.2">
      <c r="B40" s="3"/>
    </row>
    <row r="41" spans="1:6" ht="12.6" customHeight="1" x14ac:dyDescent="0.2">
      <c r="B41" s="3"/>
    </row>
    <row r="42" spans="1:6" ht="12.6" customHeight="1" x14ac:dyDescent="0.2">
      <c r="B42" s="3"/>
    </row>
    <row r="43" spans="1:6" ht="12.6" customHeight="1" x14ac:dyDescent="0.2">
      <c r="B43" s="3"/>
    </row>
    <row r="44" spans="1:6" ht="12.6" customHeight="1" x14ac:dyDescent="0.2">
      <c r="B44" s="3"/>
    </row>
    <row r="45" spans="1:6" ht="12.6" customHeight="1" x14ac:dyDescent="0.2">
      <c r="B45" s="3"/>
    </row>
    <row r="46" spans="1:6" ht="12.6" customHeight="1" x14ac:dyDescent="0.2">
      <c r="B46" s="3"/>
    </row>
    <row r="47" spans="1:6" ht="12.6" customHeight="1" x14ac:dyDescent="0.2">
      <c r="B47" s="3"/>
    </row>
    <row r="48" spans="1:6" ht="12.6" customHeight="1" x14ac:dyDescent="0.2">
      <c r="B48" s="3"/>
    </row>
    <row r="49" spans="2:2" ht="12.6" customHeight="1" x14ac:dyDescent="0.2">
      <c r="B49" s="3"/>
    </row>
    <row r="50" spans="2:2" ht="12.6" customHeight="1" x14ac:dyDescent="0.2">
      <c r="B50" s="3"/>
    </row>
    <row r="51" spans="2:2" ht="12.6" customHeight="1" x14ac:dyDescent="0.2">
      <c r="B51" s="3"/>
    </row>
    <row r="52" spans="2:2" ht="12.6" customHeight="1" x14ac:dyDescent="0.2">
      <c r="B52" s="3"/>
    </row>
  </sheetData>
  <sheetProtection sheet="1" objects="1" scenarios="1"/>
  <mergeCells count="7">
    <mergeCell ref="A38:F38"/>
    <mergeCell ref="A9:B9"/>
    <mergeCell ref="A15:B15"/>
    <mergeCell ref="A20:B20"/>
    <mergeCell ref="A24:B24"/>
    <mergeCell ref="A26:B26"/>
    <mergeCell ref="A37:F37"/>
  </mergeCells>
  <pageMargins left="0.59055118110236227" right="0.59055118110236227" top="0.78740157480314965" bottom="0.39370078740157483" header="0" footer="0"/>
  <pageSetup paperSize="9" fitToHeight="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Normal="100" zoomScaleSheetLayoutView="100" workbookViewId="0">
      <selection activeCell="K31" sqref="K31"/>
    </sheetView>
  </sheetViews>
  <sheetFormatPr baseColWidth="10" defaultColWidth="10" defaultRowHeight="12.6" customHeight="1" x14ac:dyDescent="0.2"/>
  <cols>
    <col min="1" max="1" width="3.875" style="22" customWidth="1"/>
    <col min="2" max="2" width="18.25" style="22" customWidth="1"/>
    <col min="3" max="3" width="16.625" style="22" customWidth="1"/>
    <col min="4" max="4" width="16.625" style="3" customWidth="1"/>
    <col min="5" max="5" width="16.625" style="22" customWidth="1"/>
    <col min="6" max="16384" width="10" style="22"/>
  </cols>
  <sheetData>
    <row r="1" spans="1:12" s="3" customFormat="1" ht="15" customHeight="1" x14ac:dyDescent="0.2">
      <c r="A1" s="26" t="s">
        <v>219</v>
      </c>
    </row>
    <row r="2" spans="1:12" s="5" customFormat="1" ht="16.5" customHeight="1" x14ac:dyDescent="0.2">
      <c r="A2" s="4" t="s">
        <v>220</v>
      </c>
      <c r="J2" s="6"/>
    </row>
    <row r="3" spans="1:12" s="3" customFormat="1" ht="46.9" customHeight="1" x14ac:dyDescent="0.3">
      <c r="A3" s="104"/>
      <c r="B3" s="83"/>
      <c r="C3" s="95" t="s">
        <v>221</v>
      </c>
      <c r="D3" s="105" t="s">
        <v>222</v>
      </c>
      <c r="E3" s="192" t="s">
        <v>223</v>
      </c>
    </row>
    <row r="4" spans="1:12" ht="14.25" customHeight="1" x14ac:dyDescent="0.2">
      <c r="A4" s="193" t="s">
        <v>224</v>
      </c>
      <c r="B4" s="3"/>
      <c r="C4" s="106">
        <f>SUM([10]Tabelle1!F4:F4)</f>
        <v>418</v>
      </c>
      <c r="D4" s="106">
        <v>541178</v>
      </c>
      <c r="E4" s="194">
        <f>C4/D4*1000</f>
        <v>0.77238912150900441</v>
      </c>
      <c r="L4" s="3"/>
    </row>
    <row r="5" spans="1:12" ht="14.25" customHeight="1" x14ac:dyDescent="0.2">
      <c r="A5" s="193" t="s">
        <v>225</v>
      </c>
      <c r="B5" s="3"/>
      <c r="C5" s="106">
        <f>SUM([10]Tabelle1!F5:F5)</f>
        <v>222</v>
      </c>
      <c r="D5" s="106">
        <v>449405</v>
      </c>
      <c r="E5" s="194">
        <f t="shared" ref="E5:E7" si="0">C5/D5*1000</f>
        <v>0.49398649325218896</v>
      </c>
      <c r="L5" s="3"/>
    </row>
    <row r="6" spans="1:12" ht="14.25" customHeight="1" x14ac:dyDescent="0.2">
      <c r="A6" s="193" t="s">
        <v>226</v>
      </c>
      <c r="B6" s="72"/>
      <c r="C6" s="106">
        <f>SUM([10]Tabelle1!F6)</f>
        <v>215</v>
      </c>
      <c r="D6" s="106">
        <v>299022</v>
      </c>
      <c r="E6" s="194">
        <f t="shared" si="0"/>
        <v>0.71901064135749215</v>
      </c>
      <c r="L6" s="3"/>
    </row>
    <row r="7" spans="1:12" ht="14.25" customHeight="1" x14ac:dyDescent="0.2">
      <c r="A7" s="193" t="s">
        <v>227</v>
      </c>
      <c r="B7" s="3"/>
      <c r="C7" s="106">
        <f>SUM([10]Tabelle1!F7:F8)</f>
        <v>194.70958904109588</v>
      </c>
      <c r="D7" s="106">
        <v>173854</v>
      </c>
      <c r="E7" s="194">
        <f t="shared" si="0"/>
        <v>1.1199603635297197</v>
      </c>
      <c r="L7" s="3"/>
    </row>
    <row r="8" spans="1:12" ht="6.95" customHeight="1" x14ac:dyDescent="0.2">
      <c r="A8" s="12"/>
      <c r="B8" s="3"/>
      <c r="C8" s="106"/>
      <c r="D8" s="106"/>
      <c r="E8" s="110"/>
      <c r="L8" s="3"/>
    </row>
    <row r="9" spans="1:12" ht="14.25" customHeight="1" x14ac:dyDescent="0.2">
      <c r="A9" s="233" t="s">
        <v>86</v>
      </c>
      <c r="B9" s="233"/>
      <c r="C9" s="75">
        <f>SUM(C4:C7)</f>
        <v>1049.7095890410958</v>
      </c>
      <c r="D9" s="195">
        <f>SUM(D4:D7)</f>
        <v>1463459</v>
      </c>
      <c r="E9" s="196">
        <f>C9/D9*1000</f>
        <v>0.7172798069786005</v>
      </c>
    </row>
    <row r="10" spans="1:12" s="52" customFormat="1" ht="12.6" customHeight="1" x14ac:dyDescent="0.2">
      <c r="A10" s="51" t="s">
        <v>228</v>
      </c>
      <c r="B10" s="187"/>
      <c r="C10" s="187"/>
      <c r="D10" s="187"/>
      <c r="E10" s="51"/>
    </row>
    <row r="11" spans="1:12" s="52" customFormat="1" ht="35.1" customHeight="1" x14ac:dyDescent="0.2">
      <c r="A11" s="51"/>
      <c r="B11" s="51"/>
      <c r="C11" s="51"/>
      <c r="D11" s="24"/>
      <c r="E11" s="51"/>
    </row>
    <row r="12" spans="1:12" s="52" customFormat="1" ht="12.6" customHeight="1" x14ac:dyDescent="0.2">
      <c r="A12" s="51" t="s">
        <v>216</v>
      </c>
      <c r="B12" s="51"/>
      <c r="C12" s="51"/>
      <c r="D12" s="24"/>
      <c r="E12" s="51"/>
    </row>
    <row r="13" spans="1:12" ht="12.6" customHeight="1" x14ac:dyDescent="0.2">
      <c r="A13" s="23" t="s">
        <v>229</v>
      </c>
      <c r="B13" s="3"/>
    </row>
    <row r="14" spans="1:12" ht="12.6" customHeight="1" x14ac:dyDescent="0.2">
      <c r="A14" s="24"/>
      <c r="B14" s="3"/>
    </row>
    <row r="15" spans="1:12" ht="12.6" customHeight="1" x14ac:dyDescent="0.2">
      <c r="A15" s="51"/>
      <c r="B15" s="3"/>
    </row>
    <row r="16" spans="1:12" ht="12.6" customHeight="1" x14ac:dyDescent="0.2">
      <c r="A16" s="51"/>
      <c r="B16" s="3"/>
    </row>
    <row r="17" spans="2:2" ht="12.6" customHeight="1" x14ac:dyDescent="0.2">
      <c r="B17" s="3"/>
    </row>
    <row r="18" spans="2:2" ht="12.6" customHeight="1" x14ac:dyDescent="0.2">
      <c r="B18" s="3"/>
    </row>
    <row r="19" spans="2:2" ht="12.6" customHeight="1" x14ac:dyDescent="0.2">
      <c r="B19" s="3"/>
    </row>
    <row r="20" spans="2:2" ht="12.6" customHeight="1" x14ac:dyDescent="0.2">
      <c r="B20" s="3"/>
    </row>
    <row r="21" spans="2:2" ht="12.6" customHeight="1" x14ac:dyDescent="0.2">
      <c r="B21" s="3"/>
    </row>
    <row r="22" spans="2:2" ht="12.6" customHeight="1" x14ac:dyDescent="0.2">
      <c r="B22" s="3"/>
    </row>
    <row r="23" spans="2:2" ht="12.6" customHeight="1" x14ac:dyDescent="0.2">
      <c r="B23" s="3"/>
    </row>
    <row r="24" spans="2:2" ht="12.6" customHeight="1" x14ac:dyDescent="0.2">
      <c r="B24" s="3"/>
    </row>
    <row r="25" spans="2:2" ht="12.6" customHeight="1" x14ac:dyDescent="0.2">
      <c r="B25" s="3"/>
    </row>
    <row r="26" spans="2:2" ht="12.6" customHeight="1" x14ac:dyDescent="0.2">
      <c r="B26" s="3"/>
    </row>
    <row r="27" spans="2:2" ht="12.6" customHeight="1" x14ac:dyDescent="0.2">
      <c r="B27" s="3"/>
    </row>
    <row r="28" spans="2:2" ht="12.6" customHeight="1" x14ac:dyDescent="0.2">
      <c r="B28" s="3"/>
    </row>
    <row r="29" spans="2:2" ht="12.6" customHeight="1" x14ac:dyDescent="0.2">
      <c r="B29" s="3"/>
    </row>
    <row r="30" spans="2:2" ht="12.6" customHeight="1" x14ac:dyDescent="0.2">
      <c r="B30" s="3"/>
    </row>
    <row r="31" spans="2:2" ht="12.6" customHeight="1" x14ac:dyDescent="0.2">
      <c r="B31" s="3"/>
    </row>
    <row r="32" spans="2:2" ht="12.6" customHeight="1" x14ac:dyDescent="0.2">
      <c r="B32" s="3"/>
    </row>
    <row r="33" spans="2:2" ht="12.6" customHeight="1" x14ac:dyDescent="0.2">
      <c r="B33" s="3"/>
    </row>
    <row r="34" spans="2:2" ht="12.6" customHeight="1" x14ac:dyDescent="0.2">
      <c r="B34" s="3"/>
    </row>
  </sheetData>
  <sheetProtection sheet="1" objects="1" scenarios="1"/>
  <mergeCells count="1">
    <mergeCell ref="A9:B9"/>
  </mergeCells>
  <pageMargins left="0.59055118110236227" right="0.59055118110236227" top="0.78740157480314965" bottom="0.39370078740157483" header="0" footer="0"/>
  <pageSetup paperSize="9" scale="96" fitToHeight="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zoomScaleNormal="100" zoomScaleSheetLayoutView="100" workbookViewId="0">
      <selection activeCell="K31" sqref="K31"/>
    </sheetView>
  </sheetViews>
  <sheetFormatPr baseColWidth="10" defaultColWidth="10" defaultRowHeight="12.6" customHeight="1" x14ac:dyDescent="0.2"/>
  <cols>
    <col min="1" max="1" width="3.25" style="22" customWidth="1"/>
    <col min="2" max="2" width="33.75" style="22" customWidth="1"/>
    <col min="3" max="3" width="9.375" style="22" customWidth="1"/>
    <col min="4" max="4" width="9.375" style="3" customWidth="1"/>
    <col min="5" max="5" width="9.375" style="22" customWidth="1"/>
    <col min="6" max="6" width="15.5" style="22" customWidth="1"/>
    <col min="7" max="16384" width="10" style="22"/>
  </cols>
  <sheetData>
    <row r="1" spans="1:6" s="3" customFormat="1" ht="16.5" customHeight="1" x14ac:dyDescent="0.2">
      <c r="A1" s="26" t="s">
        <v>230</v>
      </c>
    </row>
    <row r="2" spans="1:6" s="5" customFormat="1" ht="15.75" x14ac:dyDescent="0.2">
      <c r="A2" s="4" t="s">
        <v>231</v>
      </c>
    </row>
    <row r="3" spans="1:6" s="3" customFormat="1" ht="31.5" x14ac:dyDescent="0.2">
      <c r="A3" s="67"/>
      <c r="B3" s="83"/>
      <c r="C3" s="89" t="s">
        <v>92</v>
      </c>
      <c r="D3" s="84">
        <v>2014</v>
      </c>
      <c r="E3" s="89" t="s">
        <v>94</v>
      </c>
      <c r="F3" s="96" t="s">
        <v>46</v>
      </c>
    </row>
    <row r="4" spans="1:6" ht="14.25" customHeight="1" x14ac:dyDescent="0.2">
      <c r="A4" s="11" t="s">
        <v>9</v>
      </c>
      <c r="B4" s="13" t="s">
        <v>10</v>
      </c>
      <c r="C4" s="35">
        <v>4206</v>
      </c>
      <c r="D4" s="35">
        <v>4081</v>
      </c>
      <c r="E4" s="35">
        <v>4314</v>
      </c>
      <c r="F4" s="161">
        <f>(E4/D4-1)*100</f>
        <v>5.7093849546679731</v>
      </c>
    </row>
    <row r="5" spans="1:6" ht="14.25" customHeight="1" x14ac:dyDescent="0.2">
      <c r="A5" s="11"/>
      <c r="B5" s="19" t="s">
        <v>12</v>
      </c>
      <c r="C5" s="35">
        <v>2482</v>
      </c>
      <c r="D5" s="35">
        <v>2708</v>
      </c>
      <c r="E5" s="35">
        <v>2850</v>
      </c>
      <c r="F5" s="161">
        <f>(E5/D5-1)*100</f>
        <v>5.2437223042836045</v>
      </c>
    </row>
    <row r="6" spans="1:6" ht="14.25" customHeight="1" x14ac:dyDescent="0.2">
      <c r="A6" s="18"/>
      <c r="B6" s="13" t="s">
        <v>15</v>
      </c>
      <c r="C6" s="35">
        <v>2170</v>
      </c>
      <c r="D6" s="35">
        <v>2211</v>
      </c>
      <c r="E6" s="35">
        <v>2135</v>
      </c>
      <c r="F6" s="161">
        <f t="shared" ref="F6:F8" si="0">(E6/D6-1)*100</f>
        <v>-3.4373586612392537</v>
      </c>
    </row>
    <row r="7" spans="1:6" ht="14.25" customHeight="1" x14ac:dyDescent="0.2">
      <c r="A7" s="18"/>
      <c r="B7" s="13" t="s">
        <v>13</v>
      </c>
      <c r="C7" s="35">
        <v>1664</v>
      </c>
      <c r="D7" s="35">
        <v>1718</v>
      </c>
      <c r="E7" s="35">
        <v>1775</v>
      </c>
      <c r="F7" s="161">
        <f t="shared" si="0"/>
        <v>3.3178114086146682</v>
      </c>
    </row>
    <row r="8" spans="1:6" ht="14.25" customHeight="1" x14ac:dyDescent="0.2">
      <c r="A8" s="18"/>
      <c r="B8" s="13" t="s">
        <v>16</v>
      </c>
      <c r="C8" s="35">
        <v>174</v>
      </c>
      <c r="D8" s="35">
        <v>163</v>
      </c>
      <c r="E8" s="35">
        <v>175</v>
      </c>
      <c r="F8" s="161">
        <f t="shared" si="0"/>
        <v>7.361963190184051</v>
      </c>
    </row>
    <row r="9" spans="1:6" ht="26.25" customHeight="1" x14ac:dyDescent="0.2">
      <c r="A9" s="218" t="s">
        <v>105</v>
      </c>
      <c r="B9" s="218"/>
      <c r="C9" s="33">
        <v>10696</v>
      </c>
      <c r="D9" s="33">
        <v>10881</v>
      </c>
      <c r="E9" s="33">
        <v>11249</v>
      </c>
      <c r="F9" s="108">
        <f>(E9-D9)/D9*100</f>
        <v>3.3820420917195109</v>
      </c>
    </row>
    <row r="10" spans="1:6" ht="6.95" customHeight="1" x14ac:dyDescent="0.2">
      <c r="A10" s="18"/>
      <c r="B10" s="13"/>
      <c r="C10" s="35">
        <v>0</v>
      </c>
      <c r="D10" s="35">
        <v>0</v>
      </c>
      <c r="E10" s="35">
        <v>0</v>
      </c>
      <c r="F10" s="161"/>
    </row>
    <row r="11" spans="1:6" ht="14.25" customHeight="1" x14ac:dyDescent="0.2">
      <c r="A11" s="11" t="s">
        <v>9</v>
      </c>
      <c r="B11" s="13" t="s">
        <v>19</v>
      </c>
      <c r="C11" s="35">
        <v>150</v>
      </c>
      <c r="D11" s="35">
        <v>155</v>
      </c>
      <c r="E11" s="35">
        <v>169</v>
      </c>
      <c r="F11" s="161">
        <f t="shared" ref="F11:F14" si="1">(E11/D11-1)*100</f>
        <v>9.0322580645161299</v>
      </c>
    </row>
    <row r="12" spans="1:6" ht="14.25" customHeight="1" x14ac:dyDescent="0.2">
      <c r="A12" s="18"/>
      <c r="B12" s="13" t="s">
        <v>20</v>
      </c>
      <c r="C12" s="35">
        <v>23</v>
      </c>
      <c r="D12" s="35">
        <v>19</v>
      </c>
      <c r="E12" s="35">
        <v>23</v>
      </c>
      <c r="F12" s="161">
        <f t="shared" si="1"/>
        <v>21.052631578947366</v>
      </c>
    </row>
    <row r="13" spans="1:6" ht="14.25" customHeight="1" x14ac:dyDescent="0.2">
      <c r="A13" s="18"/>
      <c r="B13" s="19" t="s">
        <v>137</v>
      </c>
      <c r="C13" s="35">
        <v>51</v>
      </c>
      <c r="D13" s="35">
        <v>38</v>
      </c>
      <c r="E13" s="35">
        <v>42</v>
      </c>
      <c r="F13" s="161">
        <f t="shared" si="1"/>
        <v>10.526315789473696</v>
      </c>
    </row>
    <row r="14" spans="1:6" ht="14.25" customHeight="1" x14ac:dyDescent="0.2">
      <c r="A14" s="18"/>
      <c r="B14" s="19" t="s">
        <v>23</v>
      </c>
      <c r="C14" s="35">
        <v>19</v>
      </c>
      <c r="D14" s="35">
        <v>27</v>
      </c>
      <c r="E14" s="35">
        <v>23</v>
      </c>
      <c r="F14" s="161">
        <f t="shared" si="1"/>
        <v>-14.814814814814813</v>
      </c>
    </row>
    <row r="15" spans="1:6" ht="26.25" customHeight="1" x14ac:dyDescent="0.2">
      <c r="A15" s="218" t="s">
        <v>232</v>
      </c>
      <c r="B15" s="218"/>
      <c r="C15" s="33">
        <v>243</v>
      </c>
      <c r="D15" s="33">
        <v>239</v>
      </c>
      <c r="E15" s="33">
        <v>257</v>
      </c>
      <c r="F15" s="108">
        <f>(E15-D15)/D15*100</f>
        <v>7.5313807531380759</v>
      </c>
    </row>
    <row r="16" spans="1:6" ht="6.95" customHeight="1" x14ac:dyDescent="0.2">
      <c r="A16" s="18"/>
      <c r="B16" s="13"/>
      <c r="C16" s="35">
        <v>0</v>
      </c>
      <c r="D16" s="35">
        <v>0</v>
      </c>
      <c r="E16" s="35">
        <v>0</v>
      </c>
      <c r="F16" s="161"/>
    </row>
    <row r="17" spans="1:6" ht="14.25" customHeight="1" x14ac:dyDescent="0.2">
      <c r="A17" s="11" t="s">
        <v>9</v>
      </c>
      <c r="B17" s="13" t="s">
        <v>25</v>
      </c>
      <c r="C17" s="35">
        <v>310</v>
      </c>
      <c r="D17" s="35">
        <v>342</v>
      </c>
      <c r="E17" s="35">
        <v>335</v>
      </c>
      <c r="F17" s="161">
        <f t="shared" ref="F17:F19" si="2">(E17/D17-1)*100</f>
        <v>-2.0467836257309968</v>
      </c>
    </row>
    <row r="18" spans="1:6" ht="14.25" customHeight="1" x14ac:dyDescent="0.2">
      <c r="A18" s="11"/>
      <c r="B18" s="13" t="s">
        <v>27</v>
      </c>
      <c r="C18" s="35">
        <v>128</v>
      </c>
      <c r="D18" s="35">
        <v>109</v>
      </c>
      <c r="E18" s="35">
        <v>127</v>
      </c>
      <c r="F18" s="161">
        <f t="shared" si="2"/>
        <v>16.5137614678899</v>
      </c>
    </row>
    <row r="19" spans="1:6" ht="14.25" customHeight="1" x14ac:dyDescent="0.2">
      <c r="A19" s="11"/>
      <c r="B19" s="19" t="s">
        <v>29</v>
      </c>
      <c r="C19" s="35">
        <v>30</v>
      </c>
      <c r="D19" s="35">
        <v>14</v>
      </c>
      <c r="E19" s="35">
        <v>20</v>
      </c>
      <c r="F19" s="161">
        <f t="shared" si="2"/>
        <v>42.857142857142861</v>
      </c>
    </row>
    <row r="20" spans="1:6" ht="26.25" customHeight="1" x14ac:dyDescent="0.2">
      <c r="A20" s="218" t="s">
        <v>233</v>
      </c>
      <c r="B20" s="218"/>
      <c r="C20" s="33">
        <v>468</v>
      </c>
      <c r="D20" s="33">
        <v>465</v>
      </c>
      <c r="E20" s="33">
        <v>482</v>
      </c>
      <c r="F20" s="108">
        <f>(E20-D20)/D20*100</f>
        <v>3.655913978494624</v>
      </c>
    </row>
    <row r="21" spans="1:6" ht="6.95" customHeight="1" x14ac:dyDescent="0.2">
      <c r="A21" s="92"/>
      <c r="B21" s="13"/>
      <c r="C21" s="35">
        <v>0</v>
      </c>
      <c r="D21" s="35">
        <v>0</v>
      </c>
      <c r="E21" s="35">
        <v>0</v>
      </c>
      <c r="F21" s="161"/>
    </row>
    <row r="22" spans="1:6" ht="14.25" customHeight="1" x14ac:dyDescent="0.2">
      <c r="A22" s="11" t="s">
        <v>9</v>
      </c>
      <c r="B22" s="13" t="s">
        <v>30</v>
      </c>
      <c r="C22" s="35">
        <v>271</v>
      </c>
      <c r="D22" s="35">
        <v>269</v>
      </c>
      <c r="E22" s="35">
        <v>252</v>
      </c>
      <c r="F22" s="161">
        <f>(E22/D22-1)*100</f>
        <v>-6.3197026022304819</v>
      </c>
    </row>
    <row r="23" spans="1:6" ht="6.95" customHeight="1" x14ac:dyDescent="0.2">
      <c r="A23" s="11"/>
      <c r="B23" s="13"/>
      <c r="C23" s="35"/>
      <c r="D23" s="35"/>
      <c r="E23" s="166"/>
      <c r="F23" s="161"/>
    </row>
    <row r="24" spans="1:6" ht="15.75" x14ac:dyDescent="0.2">
      <c r="A24" s="232" t="s">
        <v>234</v>
      </c>
      <c r="B24" s="232"/>
      <c r="C24" s="75">
        <f>C9+C15+C20+C22</f>
        <v>11678</v>
      </c>
      <c r="D24" s="75">
        <f>D9+D15+D20+D22</f>
        <v>11854</v>
      </c>
      <c r="E24" s="75">
        <f>E9+E15+E20+E22</f>
        <v>12240</v>
      </c>
      <c r="F24" s="197">
        <f>(E24-D24)/D24*100</f>
        <v>3.2562847983802934</v>
      </c>
    </row>
    <row r="25" spans="1:6" s="52" customFormat="1" ht="6.95" customHeight="1" x14ac:dyDescent="0.2">
      <c r="A25" s="102"/>
      <c r="B25" s="102"/>
      <c r="C25" s="103"/>
      <c r="D25" s="13"/>
      <c r="E25" s="103"/>
      <c r="F25" s="102"/>
    </row>
    <row r="26" spans="1:6" s="52" customFormat="1" ht="28.5" customHeight="1" x14ac:dyDescent="0.2">
      <c r="A26" s="234" t="s">
        <v>235</v>
      </c>
      <c r="B26" s="234"/>
      <c r="C26" s="103"/>
      <c r="D26" s="13"/>
      <c r="E26" s="103"/>
      <c r="F26" s="102"/>
    </row>
    <row r="27" spans="1:6" s="52" customFormat="1" ht="14.25" customHeight="1" x14ac:dyDescent="0.2">
      <c r="A27" s="11" t="s">
        <v>32</v>
      </c>
      <c r="B27" s="13" t="s">
        <v>51</v>
      </c>
      <c r="C27" s="166">
        <v>251</v>
      </c>
      <c r="D27" s="166">
        <v>260</v>
      </c>
      <c r="E27" s="35" t="s">
        <v>47</v>
      </c>
      <c r="F27" s="161">
        <f>(D27-C27)/C27*100</f>
        <v>3.5856573705179287</v>
      </c>
    </row>
    <row r="28" spans="1:6" s="52" customFormat="1" ht="14.25" customHeight="1" x14ac:dyDescent="0.2">
      <c r="A28" s="11" t="s">
        <v>34</v>
      </c>
      <c r="B28" s="19" t="s">
        <v>35</v>
      </c>
      <c r="C28" s="166">
        <v>73</v>
      </c>
      <c r="D28" s="166">
        <v>92</v>
      </c>
      <c r="E28" s="35" t="s">
        <v>47</v>
      </c>
      <c r="F28" s="161">
        <f>(D28-C28)/C28*100</f>
        <v>26.027397260273972</v>
      </c>
    </row>
    <row r="29" spans="1:6" s="52" customFormat="1" ht="14.25" customHeight="1" x14ac:dyDescent="0.2">
      <c r="A29" s="11" t="s">
        <v>37</v>
      </c>
      <c r="B29" s="13" t="s">
        <v>38</v>
      </c>
      <c r="C29" s="166">
        <v>47</v>
      </c>
      <c r="D29" s="166">
        <v>104</v>
      </c>
      <c r="E29" s="35" t="s">
        <v>47</v>
      </c>
      <c r="F29" s="161">
        <f>(D29-C29)/C29*100</f>
        <v>121.27659574468086</v>
      </c>
    </row>
    <row r="30" spans="1:6" s="52" customFormat="1" ht="14.25" customHeight="1" x14ac:dyDescent="0.2">
      <c r="A30" s="11" t="s">
        <v>39</v>
      </c>
      <c r="B30" s="13" t="s">
        <v>40</v>
      </c>
      <c r="C30" s="166">
        <v>27</v>
      </c>
      <c r="D30" s="166">
        <v>23</v>
      </c>
      <c r="E30" s="35" t="s">
        <v>47</v>
      </c>
      <c r="F30" s="161">
        <f>(D30-C30)/C30*100</f>
        <v>-14.814814814814813</v>
      </c>
    </row>
    <row r="31" spans="1:6" s="52" customFormat="1" ht="6.95" customHeight="1" x14ac:dyDescent="0.2">
      <c r="A31" s="11"/>
      <c r="B31" s="13"/>
      <c r="C31" s="166"/>
      <c r="D31" s="166"/>
      <c r="E31" s="35"/>
      <c r="F31" s="161"/>
    </row>
    <row r="32" spans="1:6" s="52" customFormat="1" ht="28.5" customHeight="1" x14ac:dyDescent="0.2">
      <c r="A32" s="234" t="s">
        <v>236</v>
      </c>
      <c r="B32" s="234"/>
      <c r="C32" s="166">
        <v>874</v>
      </c>
      <c r="D32" s="166">
        <v>890</v>
      </c>
      <c r="E32" s="198" t="s">
        <v>47</v>
      </c>
      <c r="F32" s="161">
        <f>(D32-C32)/C32*100</f>
        <v>1.8306636155606408</v>
      </c>
    </row>
    <row r="33" spans="1:6" s="52" customFormat="1" ht="6.95" customHeight="1" x14ac:dyDescent="0.2">
      <c r="A33" s="102"/>
      <c r="B33" s="102"/>
      <c r="C33" s="103"/>
      <c r="D33" s="13"/>
      <c r="E33" s="103"/>
      <c r="F33" s="102"/>
    </row>
    <row r="34" spans="1:6" ht="15.75" x14ac:dyDescent="0.2">
      <c r="A34" s="232" t="s">
        <v>237</v>
      </c>
      <c r="B34" s="232"/>
      <c r="C34" s="75">
        <f>+C32+C30+C29+C28+C27+C24</f>
        <v>12950</v>
      </c>
      <c r="D34" s="75">
        <f>+D32+D30+D29+D28+D27+D24</f>
        <v>13223</v>
      </c>
      <c r="E34" s="75" t="s">
        <v>47</v>
      </c>
      <c r="F34" s="197">
        <f>(D34-C34)/C34*100</f>
        <v>2.1081081081081079</v>
      </c>
    </row>
    <row r="35" spans="1:6" s="52" customFormat="1" ht="12.6" customHeight="1" x14ac:dyDescent="0.2">
      <c r="A35" s="51" t="s">
        <v>108</v>
      </c>
      <c r="B35" s="51"/>
      <c r="D35" s="3"/>
      <c r="F35" s="51"/>
    </row>
    <row r="36" spans="1:6" s="52" customFormat="1" ht="35.1" customHeight="1" x14ac:dyDescent="0.2">
      <c r="A36" s="51"/>
      <c r="B36" s="51"/>
      <c r="D36" s="3"/>
      <c r="F36" s="51"/>
    </row>
    <row r="37" spans="1:6" s="52" customFormat="1" ht="12.6" customHeight="1" x14ac:dyDescent="0.2">
      <c r="A37" s="51"/>
      <c r="B37" s="51"/>
      <c r="D37" s="3"/>
      <c r="F37" s="51"/>
    </row>
    <row r="38" spans="1:6" ht="11.45" customHeight="1" x14ac:dyDescent="0.2">
      <c r="A38" s="24" t="s">
        <v>53</v>
      </c>
      <c r="B38" s="3"/>
    </row>
    <row r="39" spans="1:6" ht="11.45" customHeight="1" x14ac:dyDescent="0.2">
      <c r="A39" s="24" t="s">
        <v>54</v>
      </c>
      <c r="C39" s="3"/>
      <c r="D39" s="22"/>
      <c r="F39" s="82"/>
    </row>
  </sheetData>
  <sheetProtection sheet="1" objects="1" scenarios="1"/>
  <mergeCells count="7">
    <mergeCell ref="A34:B34"/>
    <mergeCell ref="A9:B9"/>
    <mergeCell ref="A15:B15"/>
    <mergeCell ref="A20:B20"/>
    <mergeCell ref="A24:B24"/>
    <mergeCell ref="A26:B26"/>
    <mergeCell ref="A32:B32"/>
  </mergeCells>
  <pageMargins left="0.78740157480314965" right="0.39370078740157483" top="0.78740157480314965" bottom="0.39370078740157483" header="0" footer="0"/>
  <pageSetup paperSize="9" fitToHeight="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Normal="100" zoomScaleSheetLayoutView="100" workbookViewId="0">
      <selection activeCell="K31" sqref="K31"/>
    </sheetView>
  </sheetViews>
  <sheetFormatPr baseColWidth="10" defaultColWidth="10" defaultRowHeight="12.6" customHeight="1" x14ac:dyDescent="0.2"/>
  <cols>
    <col min="1" max="1" width="3.875" style="3" customWidth="1"/>
    <col min="2" max="2" width="31.25" style="3" customWidth="1"/>
    <col min="3" max="7" width="13.875" style="3" customWidth="1"/>
    <col min="8" max="16384" width="10" style="3"/>
  </cols>
  <sheetData>
    <row r="1" spans="1:7" ht="15.75" x14ac:dyDescent="0.2">
      <c r="A1" s="26" t="s">
        <v>238</v>
      </c>
    </row>
    <row r="2" spans="1:7" s="5" customFormat="1" ht="17.25" x14ac:dyDescent="0.2">
      <c r="A2" s="4" t="s">
        <v>239</v>
      </c>
    </row>
    <row r="3" spans="1:7" s="5" customFormat="1" ht="15.95" customHeight="1" x14ac:dyDescent="0.3">
      <c r="A3" s="199"/>
      <c r="B3" s="200"/>
      <c r="C3" s="69" t="s">
        <v>240</v>
      </c>
      <c r="D3" s="138" t="s">
        <v>241</v>
      </c>
      <c r="E3" s="69" t="s">
        <v>130</v>
      </c>
      <c r="F3" s="69" t="s">
        <v>242</v>
      </c>
      <c r="G3" s="69" t="s">
        <v>243</v>
      </c>
    </row>
    <row r="4" spans="1:7" ht="15.95" customHeight="1" x14ac:dyDescent="0.3">
      <c r="A4" s="55"/>
      <c r="B4" s="56"/>
      <c r="C4" s="84" t="s">
        <v>244</v>
      </c>
      <c r="D4" s="84" t="s">
        <v>135</v>
      </c>
      <c r="E4" s="84" t="s">
        <v>136</v>
      </c>
      <c r="F4" s="84" t="s">
        <v>245</v>
      </c>
      <c r="G4" s="84" t="s">
        <v>240</v>
      </c>
    </row>
    <row r="5" spans="1:7" ht="14.25" customHeight="1" x14ac:dyDescent="0.2">
      <c r="A5" s="11"/>
      <c r="B5" s="13" t="s">
        <v>113</v>
      </c>
      <c r="C5" s="60">
        <v>760</v>
      </c>
      <c r="D5" s="73">
        <v>75.043421052631572</v>
      </c>
      <c r="E5" s="73">
        <v>22.105263157894722</v>
      </c>
      <c r="F5" s="73">
        <v>38.294736842105266</v>
      </c>
      <c r="G5" s="60">
        <v>26199.908022663545</v>
      </c>
    </row>
    <row r="6" spans="1:7" ht="14.25" customHeight="1" x14ac:dyDescent="0.2">
      <c r="A6" s="11"/>
      <c r="B6" s="13" t="s">
        <v>114</v>
      </c>
      <c r="C6" s="60">
        <v>1874</v>
      </c>
      <c r="D6" s="73">
        <v>46.897545357524045</v>
      </c>
      <c r="E6" s="73">
        <v>1.8143009605122711</v>
      </c>
      <c r="F6" s="73">
        <v>33.273212379936005</v>
      </c>
      <c r="G6" s="60">
        <v>55824.435076319925</v>
      </c>
    </row>
    <row r="7" spans="1:7" ht="14.25" customHeight="1" x14ac:dyDescent="0.2">
      <c r="A7" s="11"/>
      <c r="B7" s="13" t="s">
        <v>115</v>
      </c>
      <c r="C7" s="60">
        <v>806</v>
      </c>
      <c r="D7" s="73">
        <v>36.557071960297741</v>
      </c>
      <c r="E7" s="73">
        <v>2.109181141439207</v>
      </c>
      <c r="F7" s="73">
        <v>27.550868486352371</v>
      </c>
      <c r="G7" s="60">
        <v>19939.338351786144</v>
      </c>
    </row>
    <row r="8" spans="1:7" ht="14.25" customHeight="1" x14ac:dyDescent="0.2">
      <c r="A8" s="11"/>
      <c r="B8" s="13" t="s">
        <v>116</v>
      </c>
      <c r="C8" s="60">
        <v>2186</v>
      </c>
      <c r="D8" s="73">
        <v>42.892955169258926</v>
      </c>
      <c r="E8" s="73">
        <v>4.4373284537968907</v>
      </c>
      <c r="F8" s="73">
        <v>40.516468435498638</v>
      </c>
      <c r="G8" s="60">
        <v>74391.710248102914</v>
      </c>
    </row>
    <row r="9" spans="1:7" ht="14.25" customHeight="1" x14ac:dyDescent="0.2">
      <c r="A9" s="11"/>
      <c r="B9" s="13" t="s">
        <v>188</v>
      </c>
      <c r="C9" s="60">
        <v>4301</v>
      </c>
      <c r="D9" s="73">
        <v>46.548942106486891</v>
      </c>
      <c r="E9" s="73">
        <v>18.809579167635423</v>
      </c>
      <c r="F9" s="73">
        <v>39.38014415252271</v>
      </c>
      <c r="G9" s="60">
        <v>159480.42341409507</v>
      </c>
    </row>
    <row r="10" spans="1:7" ht="14.25" customHeight="1" x14ac:dyDescent="0.2">
      <c r="A10" s="11"/>
      <c r="B10" s="13" t="s">
        <v>118</v>
      </c>
      <c r="C10" s="60">
        <v>1909</v>
      </c>
      <c r="D10" s="73">
        <v>38.613410162388718</v>
      </c>
      <c r="E10" s="73">
        <v>11.157674174960727</v>
      </c>
      <c r="F10" s="73">
        <v>27.629125196437933</v>
      </c>
      <c r="G10" s="60">
        <v>46800.127692492686</v>
      </c>
    </row>
    <row r="11" spans="1:7" ht="14.25" customHeight="1" x14ac:dyDescent="0.2">
      <c r="A11" s="11"/>
      <c r="B11" s="13" t="s">
        <v>246</v>
      </c>
      <c r="C11" s="60">
        <v>165</v>
      </c>
      <c r="D11" s="73">
        <v>25.084848484848486</v>
      </c>
      <c r="E11" s="73">
        <v>10.909090909090907</v>
      </c>
      <c r="F11" s="73">
        <v>63.96363636363634</v>
      </c>
      <c r="G11" s="60">
        <v>8835.5493641585872</v>
      </c>
    </row>
    <row r="12" spans="1:7" ht="14.25" customHeight="1" x14ac:dyDescent="0.2">
      <c r="A12" s="11"/>
      <c r="B12" s="13" t="s">
        <v>247</v>
      </c>
      <c r="C12" s="60">
        <v>845</v>
      </c>
      <c r="D12" s="73">
        <v>34.079289940828417</v>
      </c>
      <c r="E12" s="73">
        <v>4.1420118343195274</v>
      </c>
      <c r="F12" s="73">
        <v>34.216568047337311</v>
      </c>
      <c r="G12" s="60">
        <v>24611.858573898098</v>
      </c>
    </row>
    <row r="13" spans="1:7" ht="14.25" customHeight="1" x14ac:dyDescent="0.2">
      <c r="A13" s="11"/>
      <c r="B13" s="13" t="s">
        <v>248</v>
      </c>
      <c r="C13" s="60">
        <v>52</v>
      </c>
      <c r="D13" s="73">
        <v>31.807692307692307</v>
      </c>
      <c r="E13" s="73">
        <v>5.7692307692307683</v>
      </c>
      <c r="F13" s="73">
        <v>23.999999999999996</v>
      </c>
      <c r="G13" s="60">
        <v>1170</v>
      </c>
    </row>
    <row r="14" spans="1:7" ht="14.25" customHeight="1" x14ac:dyDescent="0.2">
      <c r="A14" s="11"/>
      <c r="B14" s="13" t="s">
        <v>249</v>
      </c>
      <c r="C14" s="60">
        <v>34</v>
      </c>
      <c r="D14" s="73">
        <v>21.882352941176471</v>
      </c>
      <c r="E14" s="73">
        <v>2.9411764705882368</v>
      </c>
      <c r="F14" s="73">
        <v>46.941176470588239</v>
      </c>
      <c r="G14" s="60">
        <v>1449.7487474105119</v>
      </c>
    </row>
    <row r="15" spans="1:7" ht="14.25" customHeight="1" x14ac:dyDescent="0.2">
      <c r="A15" s="11"/>
      <c r="B15" s="13" t="s">
        <v>250</v>
      </c>
      <c r="C15" s="60">
        <v>251</v>
      </c>
      <c r="D15" s="73">
        <v>25.123505976095618</v>
      </c>
      <c r="E15" s="73">
        <v>4.7808764940239046</v>
      </c>
      <c r="F15" s="73">
        <v>50.350597609561753</v>
      </c>
      <c r="G15" s="60">
        <v>10464.53537376428</v>
      </c>
    </row>
    <row r="16" spans="1:7" ht="14.25" customHeight="1" x14ac:dyDescent="0.2">
      <c r="A16" s="13"/>
      <c r="B16" s="13" t="s">
        <v>124</v>
      </c>
      <c r="C16" s="201">
        <v>0</v>
      </c>
      <c r="D16" s="38" t="s">
        <v>47</v>
      </c>
      <c r="E16" s="38" t="s">
        <v>47</v>
      </c>
      <c r="F16" s="38" t="s">
        <v>47</v>
      </c>
      <c r="G16" s="38" t="s">
        <v>47</v>
      </c>
    </row>
    <row r="17" spans="1:7" ht="14.25" customHeight="1" x14ac:dyDescent="0.3">
      <c r="A17" s="199" t="s">
        <v>251</v>
      </c>
      <c r="B17" s="200"/>
      <c r="C17" s="202">
        <v>13223</v>
      </c>
      <c r="D17" s="50">
        <v>44.14338652348183</v>
      </c>
      <c r="E17" s="50">
        <v>10.640550555849654</v>
      </c>
      <c r="F17" s="50">
        <v>36.247447629131088</v>
      </c>
      <c r="G17" s="202">
        <v>433773.40083864599</v>
      </c>
    </row>
    <row r="18" spans="1:7" s="24" customFormat="1" ht="12.6" customHeight="1" x14ac:dyDescent="0.2">
      <c r="A18" s="65" t="s">
        <v>108</v>
      </c>
    </row>
    <row r="19" spans="1:7" s="24" customFormat="1" ht="35.1" customHeight="1" x14ac:dyDescent="0.2"/>
    <row r="20" spans="1:7" s="24" customFormat="1" ht="12.6" customHeight="1" x14ac:dyDescent="0.2">
      <c r="A20" s="65"/>
    </row>
    <row r="21" spans="1:7" s="24" customFormat="1" ht="11.45" customHeight="1" x14ac:dyDescent="0.2">
      <c r="A21" s="65" t="s">
        <v>53</v>
      </c>
    </row>
    <row r="22" spans="1:7" ht="11.45" customHeight="1" x14ac:dyDescent="0.2">
      <c r="A22" s="24" t="s">
        <v>252</v>
      </c>
    </row>
  </sheetData>
  <sheetProtection sheet="1" objects="1" scenarios="1"/>
  <pageMargins left="0.78740157480314965" right="0" top="0.78740157480314965" bottom="0.39370078740157483" header="0" footer="0"/>
  <pageSetup paperSize="9"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zoomScaleNormal="100" workbookViewId="0">
      <selection activeCell="K31" sqref="K31"/>
    </sheetView>
  </sheetViews>
  <sheetFormatPr baseColWidth="10" defaultColWidth="10" defaultRowHeight="12.6" customHeight="1" x14ac:dyDescent="0.2"/>
  <cols>
    <col min="1" max="1" width="3.875" style="22" customWidth="1"/>
    <col min="2" max="2" width="38.375" style="22" customWidth="1"/>
    <col min="3" max="3" width="15.5" style="22" customWidth="1"/>
    <col min="4" max="4" width="15.5" style="3" customWidth="1"/>
    <col min="5" max="7" width="15.5" style="22" customWidth="1"/>
    <col min="8" max="16384" width="10" style="22"/>
  </cols>
  <sheetData>
    <row r="1" spans="1:14" s="3" customFormat="1" ht="15" customHeight="1" x14ac:dyDescent="0.2">
      <c r="A1" s="26" t="s">
        <v>253</v>
      </c>
    </row>
    <row r="2" spans="1:14" s="5" customFormat="1" ht="16.5" customHeight="1" x14ac:dyDescent="0.2">
      <c r="A2" s="4" t="s">
        <v>254</v>
      </c>
      <c r="L2" s="6"/>
    </row>
    <row r="3" spans="1:14" s="3" customFormat="1" ht="49.5" customHeight="1" x14ac:dyDescent="0.2">
      <c r="A3" s="67" t="s">
        <v>255</v>
      </c>
      <c r="B3" s="83"/>
      <c r="C3" s="192" t="s">
        <v>256</v>
      </c>
      <c r="D3" s="96" t="s">
        <v>257</v>
      </c>
      <c r="E3" s="192" t="s">
        <v>175</v>
      </c>
      <c r="F3" s="192" t="s">
        <v>258</v>
      </c>
      <c r="G3" s="96" t="s">
        <v>86</v>
      </c>
    </row>
    <row r="4" spans="1:14" ht="14.25" customHeight="1" x14ac:dyDescent="0.2">
      <c r="A4" s="12" t="s">
        <v>259</v>
      </c>
      <c r="B4" s="3"/>
      <c r="C4" s="203">
        <f>SUM(C5:C9)</f>
        <v>533452</v>
      </c>
      <c r="D4" s="203">
        <f t="shared" ref="D4:G4" si="0">SUM(D5:D9)</f>
        <v>443965</v>
      </c>
      <c r="E4" s="203">
        <f t="shared" si="0"/>
        <v>294526</v>
      </c>
      <c r="F4" s="203">
        <f t="shared" si="0"/>
        <v>171493</v>
      </c>
      <c r="G4" s="203">
        <f t="shared" si="0"/>
        <v>1443436</v>
      </c>
      <c r="N4" s="3"/>
    </row>
    <row r="5" spans="1:14" ht="14.25" customHeight="1" x14ac:dyDescent="0.2">
      <c r="A5" s="3" t="s">
        <v>165</v>
      </c>
      <c r="B5" s="3"/>
      <c r="C5" s="204">
        <v>93480</v>
      </c>
      <c r="D5" s="204">
        <v>91936</v>
      </c>
      <c r="E5" s="205">
        <v>61587</v>
      </c>
      <c r="F5" s="205">
        <v>35518</v>
      </c>
      <c r="G5" s="206">
        <v>282521</v>
      </c>
      <c r="N5" s="3"/>
    </row>
    <row r="6" spans="1:14" s="3" customFormat="1" ht="14.25" customHeight="1" x14ac:dyDescent="0.2">
      <c r="A6" s="3" t="s">
        <v>167</v>
      </c>
      <c r="B6" s="72"/>
      <c r="C6" s="204">
        <v>175374</v>
      </c>
      <c r="D6" s="204">
        <v>124165</v>
      </c>
      <c r="E6" s="205">
        <v>74505</v>
      </c>
      <c r="F6" s="205">
        <v>42054</v>
      </c>
      <c r="G6" s="206">
        <v>416098</v>
      </c>
    </row>
    <row r="7" spans="1:14" s="3" customFormat="1" ht="14.25" customHeight="1" x14ac:dyDescent="0.2">
      <c r="A7" s="3" t="s">
        <v>168</v>
      </c>
      <c r="C7" s="205">
        <v>174649</v>
      </c>
      <c r="D7" s="204">
        <v>156709</v>
      </c>
      <c r="E7" s="205">
        <v>107478</v>
      </c>
      <c r="F7" s="205">
        <v>62610</v>
      </c>
      <c r="G7" s="206">
        <v>501446</v>
      </c>
    </row>
    <row r="8" spans="1:14" s="3" customFormat="1" ht="14.25" customHeight="1" x14ac:dyDescent="0.2">
      <c r="A8" s="3" t="s">
        <v>169</v>
      </c>
      <c r="C8" s="204">
        <v>60086</v>
      </c>
      <c r="D8" s="204">
        <v>53201</v>
      </c>
      <c r="E8" s="205">
        <v>38769</v>
      </c>
      <c r="F8" s="205">
        <v>23293</v>
      </c>
      <c r="G8" s="206">
        <v>175349</v>
      </c>
    </row>
    <row r="9" spans="1:14" s="3" customFormat="1" ht="14.25" customHeight="1" x14ac:dyDescent="0.2">
      <c r="A9" s="3" t="s">
        <v>260</v>
      </c>
      <c r="C9" s="204">
        <v>29863</v>
      </c>
      <c r="D9" s="204">
        <v>17954</v>
      </c>
      <c r="E9" s="205">
        <v>12187</v>
      </c>
      <c r="F9" s="205">
        <v>8018</v>
      </c>
      <c r="G9" s="206">
        <v>68022</v>
      </c>
    </row>
    <row r="10" spans="1:14" ht="14.25" customHeight="1" x14ac:dyDescent="0.2">
      <c r="A10" s="17"/>
      <c r="B10" s="3"/>
      <c r="C10" s="207"/>
      <c r="D10" s="207"/>
      <c r="E10" s="208"/>
      <c r="F10" s="208"/>
      <c r="G10" s="209">
        <f t="shared" ref="G10:G11" si="1">SUM(C10:F10)</f>
        <v>0</v>
      </c>
      <c r="N10" s="3"/>
    </row>
    <row r="11" spans="1:14" s="13" customFormat="1" ht="12.75" x14ac:dyDescent="0.2">
      <c r="A11" s="218" t="s">
        <v>261</v>
      </c>
      <c r="B11" s="218"/>
      <c r="C11" s="210">
        <f>C12+C13</f>
        <v>533452</v>
      </c>
      <c r="D11" s="210">
        <f t="shared" ref="D11:F11" si="2">D12+D13</f>
        <v>443965</v>
      </c>
      <c r="E11" s="210">
        <f t="shared" si="2"/>
        <v>294526</v>
      </c>
      <c r="F11" s="210">
        <f t="shared" si="2"/>
        <v>171493</v>
      </c>
      <c r="G11" s="211">
        <f t="shared" si="1"/>
        <v>1443436</v>
      </c>
      <c r="J11" s="31"/>
      <c r="N11" s="11"/>
    </row>
    <row r="12" spans="1:14" s="3" customFormat="1" ht="14.25" customHeight="1" x14ac:dyDescent="0.2">
      <c r="A12" s="3" t="s">
        <v>262</v>
      </c>
      <c r="C12" s="204">
        <v>264078</v>
      </c>
      <c r="D12" s="204">
        <v>221856</v>
      </c>
      <c r="E12" s="205">
        <v>145766</v>
      </c>
      <c r="F12" s="205">
        <v>84389</v>
      </c>
      <c r="G12" s="206">
        <v>716089</v>
      </c>
    </row>
    <row r="13" spans="1:14" s="3" customFormat="1" ht="14.25" customHeight="1" x14ac:dyDescent="0.2">
      <c r="A13" s="3" t="s">
        <v>263</v>
      </c>
      <c r="C13" s="204">
        <v>269374</v>
      </c>
      <c r="D13" s="204">
        <v>222109</v>
      </c>
      <c r="E13" s="205">
        <v>148760</v>
      </c>
      <c r="F13" s="205">
        <v>87104</v>
      </c>
      <c r="G13" s="206">
        <v>727347</v>
      </c>
    </row>
    <row r="14" spans="1:14" ht="6.95" customHeight="1" x14ac:dyDescent="0.2">
      <c r="A14" s="12"/>
      <c r="B14" s="3"/>
      <c r="C14" s="212"/>
      <c r="D14" s="212"/>
      <c r="E14" s="213"/>
      <c r="F14" s="213"/>
      <c r="G14" s="214"/>
      <c r="N14" s="3"/>
    </row>
    <row r="15" spans="1:14" ht="14.25" customHeight="1" x14ac:dyDescent="0.2">
      <c r="A15" s="233" t="s">
        <v>86</v>
      </c>
      <c r="B15" s="233"/>
      <c r="C15" s="195">
        <f>C11</f>
        <v>533452</v>
      </c>
      <c r="D15" s="195">
        <f t="shared" ref="D15:G15" si="3">D11</f>
        <v>443965</v>
      </c>
      <c r="E15" s="195">
        <f t="shared" si="3"/>
        <v>294526</v>
      </c>
      <c r="F15" s="195">
        <f t="shared" si="3"/>
        <v>171493</v>
      </c>
      <c r="G15" s="195">
        <f t="shared" si="3"/>
        <v>1443436</v>
      </c>
    </row>
    <row r="16" spans="1:14" s="52" customFormat="1" ht="6.95" customHeight="1" x14ac:dyDescent="0.2">
      <c r="A16" s="51"/>
      <c r="B16" s="51"/>
      <c r="C16" s="51"/>
      <c r="D16" s="24"/>
      <c r="E16" s="51"/>
      <c r="F16" s="51"/>
      <c r="G16" s="51"/>
    </row>
    <row r="17" spans="1:14" s="52" customFormat="1" ht="6.95" customHeight="1" x14ac:dyDescent="0.2">
      <c r="A17" s="51"/>
      <c r="B17" s="51"/>
      <c r="C17" s="51"/>
      <c r="D17" s="24"/>
      <c r="E17" s="51"/>
      <c r="F17" s="51"/>
      <c r="G17" s="51"/>
    </row>
    <row r="18" spans="1:14" s="3" customFormat="1" ht="45" customHeight="1" x14ac:dyDescent="0.2">
      <c r="A18" s="83" t="s">
        <v>264</v>
      </c>
      <c r="B18" s="83"/>
      <c r="C18" s="192" t="s">
        <v>256</v>
      </c>
      <c r="D18" s="96" t="s">
        <v>257</v>
      </c>
      <c r="E18" s="192" t="s">
        <v>175</v>
      </c>
      <c r="F18" s="192" t="s">
        <v>258</v>
      </c>
      <c r="G18" s="96" t="s">
        <v>86</v>
      </c>
    </row>
    <row r="19" spans="1:14" ht="14.25" customHeight="1" x14ac:dyDescent="0.2">
      <c r="A19" s="12" t="s">
        <v>259</v>
      </c>
      <c r="B19" s="3"/>
      <c r="C19" s="106"/>
      <c r="D19" s="106"/>
      <c r="E19" s="110"/>
      <c r="F19" s="110"/>
      <c r="G19" s="215"/>
      <c r="N19" s="3"/>
    </row>
    <row r="20" spans="1:14" ht="14.25" customHeight="1" x14ac:dyDescent="0.2">
      <c r="A20" s="3" t="s">
        <v>165</v>
      </c>
      <c r="B20" s="3"/>
      <c r="C20" s="216">
        <f>[11]Verrechnung!B2/C5*1000</f>
        <v>2.7813436029097134</v>
      </c>
      <c r="D20" s="216">
        <f>[11]Verrechnung!C2/D5*1000</f>
        <v>3.1652453880960665</v>
      </c>
      <c r="E20" s="216">
        <f>[11]Verrechnung!D2/E5*1000</f>
        <v>4.2216701576631435</v>
      </c>
      <c r="F20" s="216">
        <f>[11]Verrechnung!E2/F5*1000</f>
        <v>3.1251759671152657</v>
      </c>
      <c r="G20" s="216">
        <f>[11]Verrechnung!F2/G5*1000</f>
        <v>3.2634742196155329</v>
      </c>
      <c r="N20" s="3"/>
    </row>
    <row r="21" spans="1:14" ht="14.25" customHeight="1" x14ac:dyDescent="0.2">
      <c r="A21" s="3" t="s">
        <v>167</v>
      </c>
      <c r="B21" s="72"/>
      <c r="C21" s="216">
        <f>[11]Verrechnung!B3/C6*1000</f>
        <v>9.9444615507429841</v>
      </c>
      <c r="D21" s="216">
        <f>[11]Verrechnung!C3/D6*1000</f>
        <v>12.016268674747312</v>
      </c>
      <c r="E21" s="216">
        <f>[11]Verrechnung!D3/E6*1000</f>
        <v>12.307898798738341</v>
      </c>
      <c r="F21" s="216">
        <f>[11]Verrechnung!E3/F6*1000</f>
        <v>13.934465211394874</v>
      </c>
      <c r="G21" s="216">
        <f>[11]Verrechnung!F3/G6*1000</f>
        <v>11.389143903599633</v>
      </c>
      <c r="N21" s="3"/>
    </row>
    <row r="22" spans="1:14" ht="14.25" customHeight="1" x14ac:dyDescent="0.2">
      <c r="A22" s="3" t="s">
        <v>168</v>
      </c>
      <c r="B22" s="3"/>
      <c r="C22" s="216">
        <f>[11]Verrechnung!B4/C7*1000</f>
        <v>12.533710470715549</v>
      </c>
      <c r="D22" s="216">
        <f>[11]Verrechnung!C4/D7*1000</f>
        <v>10.669457401936073</v>
      </c>
      <c r="E22" s="216">
        <f>[11]Verrechnung!D4/E7*1000</f>
        <v>10.988295279033849</v>
      </c>
      <c r="F22" s="216">
        <f>[11]Verrechnung!E4/F7*1000</f>
        <v>11.020603737422137</v>
      </c>
      <c r="G22" s="216">
        <f>[11]Verrechnung!F4/G7*1000</f>
        <v>11.43094171655572</v>
      </c>
      <c r="N22" s="3"/>
    </row>
    <row r="23" spans="1:14" ht="14.25" customHeight="1" x14ac:dyDescent="0.2">
      <c r="A23" s="3" t="s">
        <v>169</v>
      </c>
      <c r="B23" s="3"/>
      <c r="C23" s="216">
        <f>[11]Verrechnung!B5/C8*1000</f>
        <v>7.7389075658223208</v>
      </c>
      <c r="D23" s="216">
        <f>[11]Verrechnung!C5/D8*1000</f>
        <v>5.3946354391834745</v>
      </c>
      <c r="E23" s="216">
        <f>[11]Verrechnung!D5/E8*1000</f>
        <v>6.4742448863782913</v>
      </c>
      <c r="F23" s="216">
        <f>[11]Verrechnung!E5/F8*1000</f>
        <v>7.9852316146481765</v>
      </c>
      <c r="G23" s="216">
        <f>[11]Verrechnung!F5/G8*1000</f>
        <v>6.7807629356312269</v>
      </c>
      <c r="N23" s="3"/>
    </row>
    <row r="24" spans="1:14" ht="14.25" customHeight="1" x14ac:dyDescent="0.2">
      <c r="A24" s="3" t="s">
        <v>260</v>
      </c>
      <c r="B24" s="3"/>
      <c r="C24" s="216">
        <f>[11]Verrechnung!B6/C9*1000</f>
        <v>9.1417473127281248</v>
      </c>
      <c r="D24" s="216">
        <f>[11]Verrechnung!C6/D9*1000</f>
        <v>8.8559652445137562</v>
      </c>
      <c r="E24" s="216">
        <f>[11]Verrechnung!D6/E9*1000</f>
        <v>9.9286124558956264</v>
      </c>
      <c r="F24" s="216">
        <f>[11]Verrechnung!E6/F9*1000</f>
        <v>10.975305562484412</v>
      </c>
      <c r="G24" s="216">
        <f>[11]Verrechnung!F6/G9*1000</f>
        <v>9.4234218341124922</v>
      </c>
      <c r="N24" s="3"/>
    </row>
    <row r="25" spans="1:14" ht="14.25" customHeight="1" x14ac:dyDescent="0.2">
      <c r="A25" s="17"/>
      <c r="B25" s="3"/>
      <c r="C25" s="106"/>
      <c r="D25" s="106"/>
      <c r="E25" s="110"/>
      <c r="F25" s="110"/>
      <c r="G25" s="215"/>
      <c r="N25" s="3"/>
    </row>
    <row r="26" spans="1:14" s="92" customFormat="1" ht="12.75" x14ac:dyDescent="0.2">
      <c r="A26" s="218" t="s">
        <v>261</v>
      </c>
      <c r="B26" s="218"/>
      <c r="C26" s="36"/>
      <c r="D26" s="36"/>
      <c r="E26" s="36"/>
      <c r="F26" s="36"/>
      <c r="G26" s="108"/>
      <c r="J26" s="37"/>
      <c r="N26" s="11"/>
    </row>
    <row r="27" spans="1:14" ht="14.25" customHeight="1" x14ac:dyDescent="0.2">
      <c r="A27" s="3" t="s">
        <v>262</v>
      </c>
      <c r="B27" s="3"/>
      <c r="C27" s="216">
        <f>[11]Verrechnung!B9/C12*1000</f>
        <v>8.9632608547474604</v>
      </c>
      <c r="D27" s="216">
        <f>[11]Verrechnung!C9/D12*1000</f>
        <v>8.6813067935958461</v>
      </c>
      <c r="E27" s="216">
        <f>[11]Verrechnung!D9/E12*1000</f>
        <v>8.7263147784805799</v>
      </c>
      <c r="F27" s="216">
        <f>[11]Verrechnung!E9/F12*1000</f>
        <v>9.1362618350732916</v>
      </c>
      <c r="G27" s="216">
        <f>[11]Verrechnung!F9/G12*1000</f>
        <v>8.8480621822147807</v>
      </c>
      <c r="N27" s="3"/>
    </row>
    <row r="28" spans="1:14" ht="14.25" customHeight="1" x14ac:dyDescent="0.2">
      <c r="A28" s="3" t="s">
        <v>263</v>
      </c>
      <c r="B28" s="3"/>
      <c r="C28" s="216">
        <f>[11]Verrechnung!B10/C13*1000</f>
        <v>9.5183648013542523</v>
      </c>
      <c r="D28" s="216">
        <f>[11]Verrechnung!C10/D13*1000</f>
        <v>8.8920304895344184</v>
      </c>
      <c r="E28" s="216">
        <f>[11]Verrechnung!D10/E13*1000</f>
        <v>9.8010217800484014</v>
      </c>
      <c r="F28" s="216">
        <f>[11]Verrechnung!E10/F13*1000</f>
        <v>10.217670830271858</v>
      </c>
      <c r="G28" s="216">
        <f>[11]Verrechnung!F10/G13*1000</f>
        <v>9.4686580133003915</v>
      </c>
      <c r="N28" s="3"/>
    </row>
    <row r="29" spans="1:14" ht="6.95" customHeight="1" x14ac:dyDescent="0.2">
      <c r="A29" s="12"/>
      <c r="B29" s="3"/>
      <c r="C29" s="106"/>
      <c r="D29" s="106"/>
      <c r="E29" s="110"/>
      <c r="F29" s="110"/>
      <c r="G29" s="107"/>
      <c r="N29" s="3"/>
    </row>
    <row r="30" spans="1:14" s="92" customFormat="1" ht="14.25" customHeight="1" x14ac:dyDescent="0.2">
      <c r="A30" s="233" t="s">
        <v>86</v>
      </c>
      <c r="B30" s="233"/>
      <c r="C30" s="217">
        <f>[11]Verrechnung!B11/C15*1000</f>
        <v>9.2435683060519036</v>
      </c>
      <c r="D30" s="217">
        <f>[11]Verrechnung!C11/D15*1000</f>
        <v>8.7867286835673983</v>
      </c>
      <c r="E30" s="217">
        <f>[11]Verrechnung!D11/E15*1000</f>
        <v>9.2691307388821365</v>
      </c>
      <c r="F30" s="217">
        <f>[11]Verrechnung!E11/F15*1000</f>
        <v>9.6855265229484591</v>
      </c>
      <c r="G30" s="217">
        <f>[11]Verrechnung!F11/G15*1000</f>
        <v>9.1607802493494681</v>
      </c>
    </row>
    <row r="31" spans="1:14" s="52" customFormat="1" ht="12" customHeight="1" x14ac:dyDescent="0.2">
      <c r="A31" s="51" t="s">
        <v>265</v>
      </c>
      <c r="B31" s="187"/>
      <c r="C31" s="187"/>
      <c r="D31" s="187"/>
      <c r="E31" s="187"/>
      <c r="F31" s="187"/>
      <c r="G31" s="187"/>
    </row>
    <row r="32" spans="1:14" s="52" customFormat="1" ht="12.75" x14ac:dyDescent="0.2">
      <c r="A32" s="51"/>
      <c r="B32" s="51"/>
      <c r="C32" s="51"/>
      <c r="D32" s="24"/>
      <c r="E32" s="51"/>
      <c r="F32" s="51"/>
      <c r="G32" s="51"/>
    </row>
    <row r="33" spans="1:7" s="52" customFormat="1" ht="12.6" customHeight="1" x14ac:dyDescent="0.2">
      <c r="A33" s="51" t="s">
        <v>216</v>
      </c>
      <c r="B33" s="51"/>
      <c r="C33" s="51"/>
      <c r="D33" s="24"/>
      <c r="E33" s="51"/>
      <c r="F33" s="51"/>
      <c r="G33" s="51"/>
    </row>
    <row r="34" spans="1:7" ht="12.6" customHeight="1" x14ac:dyDescent="0.2">
      <c r="A34" s="23" t="s">
        <v>266</v>
      </c>
      <c r="B34" s="3"/>
    </row>
    <row r="35" spans="1:7" ht="12.6" customHeight="1" x14ac:dyDescent="0.2">
      <c r="A35" s="24"/>
      <c r="B35" s="3"/>
    </row>
    <row r="36" spans="1:7" ht="12.6" customHeight="1" x14ac:dyDescent="0.2">
      <c r="A36" s="51"/>
      <c r="B36" s="3"/>
    </row>
    <row r="37" spans="1:7" ht="12.6" customHeight="1" x14ac:dyDescent="0.2">
      <c r="A37" s="51"/>
      <c r="B37" s="3"/>
    </row>
    <row r="38" spans="1:7" ht="12.6" customHeight="1" x14ac:dyDescent="0.2">
      <c r="B38" s="3"/>
    </row>
    <row r="39" spans="1:7" ht="12.6" customHeight="1" x14ac:dyDescent="0.2">
      <c r="B39" s="3"/>
    </row>
    <row r="40" spans="1:7" ht="12.6" customHeight="1" x14ac:dyDescent="0.2">
      <c r="B40" s="3"/>
    </row>
    <row r="41" spans="1:7" ht="12.6" customHeight="1" x14ac:dyDescent="0.2">
      <c r="B41" s="3"/>
    </row>
    <row r="42" spans="1:7" ht="12.6" customHeight="1" x14ac:dyDescent="0.2">
      <c r="B42" s="3"/>
    </row>
    <row r="43" spans="1:7" ht="12.6" customHeight="1" x14ac:dyDescent="0.2">
      <c r="B43" s="3"/>
    </row>
    <row r="44" spans="1:7" ht="12.6" customHeight="1" x14ac:dyDescent="0.2">
      <c r="B44" s="3"/>
    </row>
    <row r="45" spans="1:7" ht="12.6" customHeight="1" x14ac:dyDescent="0.2">
      <c r="B45" s="3"/>
    </row>
    <row r="46" spans="1:7" ht="12.6" customHeight="1" x14ac:dyDescent="0.2">
      <c r="B46" s="3"/>
    </row>
    <row r="47" spans="1:7" ht="12.6" customHeight="1" x14ac:dyDescent="0.2">
      <c r="B47" s="3"/>
    </row>
    <row r="48" spans="1:7" ht="12.6" customHeight="1" x14ac:dyDescent="0.2">
      <c r="B48" s="3"/>
    </row>
    <row r="49" spans="2:2" ht="12.6" customHeight="1" x14ac:dyDescent="0.2">
      <c r="B49" s="3"/>
    </row>
    <row r="50" spans="2:2" ht="12.6" customHeight="1" x14ac:dyDescent="0.2">
      <c r="B50" s="3"/>
    </row>
    <row r="51" spans="2:2" ht="12.6" customHeight="1" x14ac:dyDescent="0.2">
      <c r="B51" s="3"/>
    </row>
    <row r="52" spans="2:2" ht="12.6" customHeight="1" x14ac:dyDescent="0.2">
      <c r="B52" s="3"/>
    </row>
    <row r="53" spans="2:2" ht="12.6" customHeight="1" x14ac:dyDescent="0.2">
      <c r="B53" s="3"/>
    </row>
    <row r="54" spans="2:2" ht="12.6" customHeight="1" x14ac:dyDescent="0.2">
      <c r="B54" s="3"/>
    </row>
    <row r="55" spans="2:2" ht="12.6" customHeight="1" x14ac:dyDescent="0.2">
      <c r="B55" s="3"/>
    </row>
  </sheetData>
  <sheetProtection sheet="1" objects="1" scenarios="1"/>
  <mergeCells count="4">
    <mergeCell ref="A11:B11"/>
    <mergeCell ref="A15:B15"/>
    <mergeCell ref="A26:B26"/>
    <mergeCell ref="A30:B30"/>
  </mergeCells>
  <pageMargins left="0.59055118110236227" right="0.59055118110236227" top="0.78740157480314965" bottom="0.39370078740157483" header="0" footer="0"/>
  <pageSetup paperSize="9" fitToWidth="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zoomScaleNormal="100" zoomScaleSheetLayoutView="100" workbookViewId="0">
      <selection activeCell="K31" sqref="K31"/>
    </sheetView>
  </sheetViews>
  <sheetFormatPr baseColWidth="10" defaultColWidth="10" defaultRowHeight="12.6" customHeight="1" x14ac:dyDescent="0.2"/>
  <cols>
    <col min="1" max="1" width="3.875" style="22" customWidth="1"/>
    <col min="2" max="2" width="33.25" style="22" customWidth="1"/>
    <col min="3" max="5" width="10.125" style="22" customWidth="1"/>
    <col min="6" max="6" width="15.375" style="3" customWidth="1"/>
    <col min="7" max="16384" width="10" style="22"/>
  </cols>
  <sheetData>
    <row r="1" spans="1:21" s="3" customFormat="1" ht="14.25" customHeight="1" x14ac:dyDescent="0.2">
      <c r="A1" s="26" t="s">
        <v>44</v>
      </c>
      <c r="B1" s="13"/>
    </row>
    <row r="2" spans="1:21" s="5" customFormat="1" ht="14.25" customHeight="1" x14ac:dyDescent="0.2">
      <c r="A2" s="27" t="s">
        <v>45</v>
      </c>
      <c r="B2" s="13"/>
      <c r="U2" s="6"/>
    </row>
    <row r="3" spans="1:21" s="3" customFormat="1" ht="30" x14ac:dyDescent="0.2">
      <c r="A3" s="28"/>
      <c r="B3" s="28"/>
      <c r="C3" s="29">
        <v>2013</v>
      </c>
      <c r="D3" s="29">
        <v>2014</v>
      </c>
      <c r="E3" s="29">
        <v>2015</v>
      </c>
      <c r="F3" s="30" t="s">
        <v>46</v>
      </c>
    </row>
    <row r="4" spans="1:21" ht="14.25" customHeight="1" x14ac:dyDescent="0.2">
      <c r="A4" s="12" t="s">
        <v>9</v>
      </c>
      <c r="B4" s="13" t="s">
        <v>10</v>
      </c>
      <c r="C4" s="31">
        <v>1185</v>
      </c>
      <c r="D4" s="31">
        <v>1209.1849999999965</v>
      </c>
      <c r="E4" s="31">
        <v>1248.8699999999969</v>
      </c>
      <c r="F4" s="32">
        <f>(E4-D4)/D4*100</f>
        <v>3.2819626442604326</v>
      </c>
    </row>
    <row r="5" spans="1:21" ht="12.75" x14ac:dyDescent="0.2">
      <c r="A5" s="12"/>
      <c r="B5" s="19" t="s">
        <v>12</v>
      </c>
      <c r="C5" s="31">
        <v>565</v>
      </c>
      <c r="D5" s="31">
        <v>567.71799999999985</v>
      </c>
      <c r="E5" s="31">
        <v>570.56299999999999</v>
      </c>
      <c r="F5" s="32">
        <f>(E5-D5)/D5*100</f>
        <v>0.50112908169199177</v>
      </c>
    </row>
    <row r="6" spans="1:21" ht="14.25" customHeight="1" x14ac:dyDescent="0.2">
      <c r="A6" s="17"/>
      <c r="B6" s="13" t="s">
        <v>15</v>
      </c>
      <c r="C6" s="31">
        <v>477</v>
      </c>
      <c r="D6" s="31">
        <v>489.95300000000083</v>
      </c>
      <c r="E6" s="31">
        <v>504.88899999999995</v>
      </c>
      <c r="F6" s="32">
        <f t="shared" ref="F6:F7" si="0">(E6-D6)/D6*100</f>
        <v>3.0484556681965618</v>
      </c>
    </row>
    <row r="7" spans="1:21" ht="14.25" customHeight="1" x14ac:dyDescent="0.2">
      <c r="A7" s="17"/>
      <c r="B7" s="13" t="s">
        <v>13</v>
      </c>
      <c r="C7" s="31">
        <v>296</v>
      </c>
      <c r="D7" s="31">
        <v>306.98099999999999</v>
      </c>
      <c r="E7" s="31">
        <v>312.8660000000005</v>
      </c>
      <c r="F7" s="32">
        <f t="shared" si="0"/>
        <v>1.9170567559557441</v>
      </c>
    </row>
    <row r="8" spans="1:21" ht="28.5" customHeight="1" x14ac:dyDescent="0.2">
      <c r="A8" s="218" t="s">
        <v>8</v>
      </c>
      <c r="B8" s="218"/>
      <c r="C8" s="33">
        <f t="shared" ref="C8:D8" si="1">SUM(C4:C7)</f>
        <v>2523</v>
      </c>
      <c r="D8" s="33">
        <f t="shared" si="1"/>
        <v>2573.8369999999968</v>
      </c>
      <c r="E8" s="33">
        <f t="shared" ref="E8" si="2">SUM(E4:E7)</f>
        <v>2637.1879999999974</v>
      </c>
      <c r="F8" s="34">
        <f>(E8-D8)/D8*100</f>
        <v>2.4613446772270602</v>
      </c>
    </row>
    <row r="9" spans="1:21" ht="6.95" customHeight="1" x14ac:dyDescent="0.2">
      <c r="A9" s="17"/>
      <c r="B9" s="13"/>
      <c r="C9" s="35"/>
      <c r="D9" s="31"/>
      <c r="E9" s="31"/>
      <c r="F9" s="32"/>
    </row>
    <row r="10" spans="1:21" ht="14.25" customHeight="1" x14ac:dyDescent="0.2">
      <c r="A10" s="12" t="s">
        <v>9</v>
      </c>
      <c r="B10" s="13" t="s">
        <v>19</v>
      </c>
      <c r="C10" s="31">
        <v>259</v>
      </c>
      <c r="D10" s="31">
        <v>264.42700000000031</v>
      </c>
      <c r="E10" s="31">
        <v>257.85800000000006</v>
      </c>
      <c r="F10" s="32">
        <f>(E10-D10)/D10*100</f>
        <v>-2.4842395065557739</v>
      </c>
    </row>
    <row r="11" spans="1:21" ht="14.25" customHeight="1" x14ac:dyDescent="0.2">
      <c r="A11" s="17"/>
      <c r="B11" s="13" t="s">
        <v>20</v>
      </c>
      <c r="C11" s="31">
        <v>34</v>
      </c>
      <c r="D11" s="31">
        <v>32.427000000000007</v>
      </c>
      <c r="E11" s="31">
        <v>32.837999999999994</v>
      </c>
      <c r="F11" s="32">
        <f>(E11-D11)/D11*100</f>
        <v>1.2674622999351994</v>
      </c>
    </row>
    <row r="12" spans="1:21" ht="28.5" customHeight="1" x14ac:dyDescent="0.2">
      <c r="A12" s="218" t="s">
        <v>18</v>
      </c>
      <c r="B12" s="218"/>
      <c r="C12" s="36">
        <f t="shared" ref="C12:D12" si="3">SUM(C10:C11)</f>
        <v>293</v>
      </c>
      <c r="D12" s="36">
        <f t="shared" si="3"/>
        <v>296.85400000000033</v>
      </c>
      <c r="E12" s="36">
        <f t="shared" ref="E12" si="4">SUM(E10:E11)</f>
        <v>290.69600000000003</v>
      </c>
      <c r="F12" s="34">
        <f>(E12-D12)/D12*100</f>
        <v>-2.0744204221604874</v>
      </c>
    </row>
    <row r="13" spans="1:21" ht="6.95" customHeight="1" x14ac:dyDescent="0.2">
      <c r="A13" s="17"/>
      <c r="B13" s="13"/>
      <c r="C13" s="35"/>
      <c r="D13" s="37"/>
      <c r="E13" s="37"/>
      <c r="F13" s="32"/>
    </row>
    <row r="14" spans="1:21" ht="14.25" customHeight="1" x14ac:dyDescent="0.2">
      <c r="A14" s="12" t="s">
        <v>9</v>
      </c>
      <c r="B14" s="13" t="s">
        <v>25</v>
      </c>
      <c r="C14" s="31">
        <v>83</v>
      </c>
      <c r="D14" s="31">
        <v>84.869999999999948</v>
      </c>
      <c r="E14" s="31">
        <v>99.985999999999905</v>
      </c>
      <c r="F14" s="32">
        <f>(E14-D14)/D14*100</f>
        <v>17.810769412041907</v>
      </c>
    </row>
    <row r="15" spans="1:21" ht="14.25" customHeight="1" x14ac:dyDescent="0.2">
      <c r="A15" s="12"/>
      <c r="B15" s="13" t="s">
        <v>27</v>
      </c>
      <c r="C15" s="31">
        <v>17</v>
      </c>
      <c r="D15" s="31">
        <v>24.870000000000005</v>
      </c>
      <c r="E15" s="31">
        <v>15.565000000000001</v>
      </c>
      <c r="F15" s="32">
        <f>(E15-D15)/D15*100</f>
        <v>-37.414555689585853</v>
      </c>
    </row>
    <row r="16" spans="1:21" ht="28.5" customHeight="1" x14ac:dyDescent="0.2">
      <c r="A16" s="218" t="s">
        <v>24</v>
      </c>
      <c r="B16" s="218"/>
      <c r="C16" s="38">
        <f>SUM(C14:C15)</f>
        <v>100</v>
      </c>
      <c r="D16" s="38">
        <f>SUM(D14:D15)</f>
        <v>109.73999999999995</v>
      </c>
      <c r="E16" s="38">
        <f>SUM(E14:E15)</f>
        <v>115.5509999999999</v>
      </c>
      <c r="F16" s="34">
        <f t="shared" ref="F16" si="5">(E16-D16)/D16*100</f>
        <v>5.2952433023509684</v>
      </c>
    </row>
    <row r="17" spans="1:6" ht="6.95" customHeight="1" x14ac:dyDescent="0.2">
      <c r="B17" s="13"/>
      <c r="C17" s="37"/>
      <c r="D17" s="37"/>
      <c r="E17" s="37"/>
      <c r="F17" s="32" t="s">
        <v>47</v>
      </c>
    </row>
    <row r="18" spans="1:6" ht="14.25" customHeight="1" x14ac:dyDescent="0.2">
      <c r="A18" s="12" t="s">
        <v>9</v>
      </c>
      <c r="B18" s="13" t="s">
        <v>30</v>
      </c>
      <c r="C18" s="31">
        <v>119</v>
      </c>
      <c r="D18" s="31">
        <v>120.57999999999994</v>
      </c>
      <c r="E18" s="31">
        <v>122.27800000000002</v>
      </c>
      <c r="F18" s="39">
        <f>(E18-D18)/D18*100</f>
        <v>1.4081937303035987</v>
      </c>
    </row>
    <row r="19" spans="1:6" ht="6.75" customHeight="1" x14ac:dyDescent="0.2">
      <c r="A19" s="12"/>
      <c r="B19" s="13"/>
      <c r="C19" s="31"/>
      <c r="D19" s="31"/>
      <c r="E19" s="31"/>
      <c r="F19" s="39"/>
    </row>
    <row r="20" spans="1:6" ht="14.25" customHeight="1" x14ac:dyDescent="0.2">
      <c r="A20" s="28" t="s">
        <v>48</v>
      </c>
      <c r="B20" s="28"/>
      <c r="C20" s="40" t="s">
        <v>49</v>
      </c>
      <c r="D20" s="40">
        <f>D8+D12+D16+D18</f>
        <v>3101.0109999999968</v>
      </c>
      <c r="E20" s="40">
        <f>E8+E12+E16+E18</f>
        <v>3165.712999999997</v>
      </c>
      <c r="F20" s="41">
        <f>(E20-D20)/D20*100</f>
        <v>2.0864808283492153</v>
      </c>
    </row>
    <row r="21" spans="1:6" ht="6.95" customHeight="1" x14ac:dyDescent="0.2">
      <c r="A21" s="12"/>
      <c r="B21" s="3"/>
      <c r="C21" s="42"/>
      <c r="D21" s="42"/>
      <c r="E21" s="42"/>
      <c r="F21" s="43"/>
    </row>
    <row r="22" spans="1:6" ht="28.5" customHeight="1" x14ac:dyDescent="0.2">
      <c r="A22" s="221" t="s">
        <v>50</v>
      </c>
      <c r="B22" s="221"/>
      <c r="C22" s="42"/>
      <c r="D22" s="42"/>
      <c r="E22" s="42"/>
      <c r="F22" s="43"/>
    </row>
    <row r="23" spans="1:6" ht="14.25" customHeight="1" x14ac:dyDescent="0.2">
      <c r="A23" s="11" t="s">
        <v>32</v>
      </c>
      <c r="B23" s="13" t="s">
        <v>51</v>
      </c>
      <c r="C23" s="35">
        <v>365.21</v>
      </c>
      <c r="D23" s="35">
        <v>389.09999999999991</v>
      </c>
      <c r="E23" s="35" t="s">
        <v>47</v>
      </c>
      <c r="F23" s="44">
        <f>(D23-C23)/C23*100</f>
        <v>6.5414419101338774</v>
      </c>
    </row>
    <row r="24" spans="1:6" ht="14.25" customHeight="1" x14ac:dyDescent="0.2">
      <c r="A24" s="11" t="s">
        <v>37</v>
      </c>
      <c r="B24" s="13" t="s">
        <v>38</v>
      </c>
      <c r="C24" s="35">
        <v>93.92</v>
      </c>
      <c r="D24" s="35">
        <v>97.269999999999982</v>
      </c>
      <c r="E24" s="45" t="s">
        <v>47</v>
      </c>
      <c r="F24" s="44">
        <f>(D24-C24)/C24*100</f>
        <v>3.5668654173764693</v>
      </c>
    </row>
    <row r="25" spans="1:6" ht="14.25" customHeight="1" x14ac:dyDescent="0.2">
      <c r="A25" s="11" t="s">
        <v>39</v>
      </c>
      <c r="B25" s="13" t="s">
        <v>40</v>
      </c>
      <c r="C25" s="35">
        <v>96.46</v>
      </c>
      <c r="D25" s="35">
        <v>101.44999999999996</v>
      </c>
      <c r="E25" s="35" t="s">
        <v>47</v>
      </c>
      <c r="F25" s="44">
        <f t="shared" ref="F25" si="6">(D25-C25)/C25*100</f>
        <v>5.1731287580343839</v>
      </c>
    </row>
    <row r="26" spans="1:6" ht="6.95" customHeight="1" x14ac:dyDescent="0.2">
      <c r="A26" s="46"/>
      <c r="B26" s="46"/>
      <c r="C26" s="47"/>
      <c r="D26" s="47"/>
      <c r="E26" s="48"/>
      <c r="F26" s="43"/>
    </row>
    <row r="27" spans="1:6" ht="6.95" customHeight="1" x14ac:dyDescent="0.3">
      <c r="A27" s="28"/>
      <c r="B27" s="28"/>
      <c r="C27" s="49"/>
      <c r="D27" s="49"/>
      <c r="E27" s="49"/>
      <c r="F27" s="50"/>
    </row>
    <row r="28" spans="1:6" s="52" customFormat="1" ht="12.6" customHeight="1" x14ac:dyDescent="0.2">
      <c r="A28" s="51" t="s">
        <v>52</v>
      </c>
      <c r="B28" s="51"/>
      <c r="C28" s="51"/>
      <c r="D28" s="51"/>
      <c r="E28" s="51"/>
      <c r="F28" s="24"/>
    </row>
    <row r="29" spans="1:6" s="52" customFormat="1" ht="35.1" customHeight="1" x14ac:dyDescent="0.2">
      <c r="A29" s="51"/>
      <c r="B29" s="51"/>
      <c r="C29" s="51"/>
      <c r="D29" s="51"/>
      <c r="E29" s="51"/>
      <c r="F29" s="24"/>
    </row>
    <row r="30" spans="1:6" s="52" customFormat="1" ht="12.6" customHeight="1" x14ac:dyDescent="0.2">
      <c r="A30" s="51"/>
      <c r="B30" s="51"/>
      <c r="C30" s="51"/>
      <c r="D30" s="51"/>
      <c r="E30" s="51"/>
      <c r="F30" s="24"/>
    </row>
    <row r="31" spans="1:6" s="52" customFormat="1" ht="11.45" customHeight="1" x14ac:dyDescent="0.2">
      <c r="A31" s="24" t="s">
        <v>53</v>
      </c>
      <c r="B31" s="51"/>
      <c r="C31" s="51"/>
      <c r="D31" s="51"/>
      <c r="E31" s="51"/>
      <c r="F31" s="51"/>
    </row>
    <row r="32" spans="1:6" s="52" customFormat="1" ht="11.45" customHeight="1" x14ac:dyDescent="0.2">
      <c r="A32" s="24" t="s">
        <v>54</v>
      </c>
      <c r="B32" s="51"/>
      <c r="C32" s="51"/>
      <c r="D32" s="51"/>
      <c r="E32" s="51"/>
    </row>
    <row r="33" spans="1:6" s="53" customFormat="1" ht="33.75" customHeight="1" x14ac:dyDescent="0.2">
      <c r="A33" s="222" t="s">
        <v>55</v>
      </c>
      <c r="B33" s="223"/>
      <c r="C33" s="223"/>
      <c r="D33" s="223"/>
      <c r="E33" s="223"/>
      <c r="F33" s="223"/>
    </row>
    <row r="34" spans="1:6" ht="12.6" customHeight="1" x14ac:dyDescent="0.2">
      <c r="B34" s="3"/>
    </row>
    <row r="35" spans="1:6" ht="12.6" customHeight="1" x14ac:dyDescent="0.2">
      <c r="B35" s="3"/>
    </row>
    <row r="36" spans="1:6" ht="12.6" customHeight="1" x14ac:dyDescent="0.2">
      <c r="B36" s="3"/>
    </row>
    <row r="37" spans="1:6" ht="12.6" customHeight="1" x14ac:dyDescent="0.2">
      <c r="B37" s="3"/>
    </row>
    <row r="38" spans="1:6" ht="12.6" customHeight="1" x14ac:dyDescent="0.2">
      <c r="B38" s="3"/>
    </row>
    <row r="39" spans="1:6" ht="12.6" customHeight="1" x14ac:dyDescent="0.2">
      <c r="B39" s="3"/>
    </row>
    <row r="40" spans="1:6" ht="12.6" customHeight="1" x14ac:dyDescent="0.2">
      <c r="B40" s="3"/>
    </row>
    <row r="41" spans="1:6" ht="12.6" customHeight="1" x14ac:dyDescent="0.2">
      <c r="B41" s="3"/>
    </row>
    <row r="42" spans="1:6" ht="12.6" customHeight="1" x14ac:dyDescent="0.2">
      <c r="B42" s="3"/>
    </row>
    <row r="43" spans="1:6" ht="12.6" customHeight="1" x14ac:dyDescent="0.2">
      <c r="B43" s="3"/>
    </row>
    <row r="44" spans="1:6" ht="12.6" customHeight="1" x14ac:dyDescent="0.2">
      <c r="B44" s="3"/>
    </row>
    <row r="45" spans="1:6" ht="12.6" customHeight="1" x14ac:dyDescent="0.2">
      <c r="B45" s="3"/>
    </row>
    <row r="46" spans="1:6" ht="12.6" customHeight="1" x14ac:dyDescent="0.2">
      <c r="B46" s="3"/>
    </row>
    <row r="47" spans="1:6" ht="12.6" customHeight="1" x14ac:dyDescent="0.2">
      <c r="B47" s="3"/>
    </row>
    <row r="48" spans="1:6" ht="12.6" customHeight="1" x14ac:dyDescent="0.2">
      <c r="B48" s="3"/>
    </row>
    <row r="49" spans="2:2" ht="12.6" customHeight="1" x14ac:dyDescent="0.2">
      <c r="B49" s="3"/>
    </row>
    <row r="50" spans="2:2" ht="12.6" customHeight="1" x14ac:dyDescent="0.2">
      <c r="B50" s="3"/>
    </row>
    <row r="51" spans="2:2" ht="12.6" customHeight="1" x14ac:dyDescent="0.2">
      <c r="B51" s="3"/>
    </row>
  </sheetData>
  <sheetProtection sheet="1" objects="1" scenarios="1"/>
  <mergeCells count="5">
    <mergeCell ref="A8:B8"/>
    <mergeCell ref="A12:B12"/>
    <mergeCell ref="A16:B16"/>
    <mergeCell ref="A22:B22"/>
    <mergeCell ref="A33:F33"/>
  </mergeCells>
  <pageMargins left="0.59055118110236227" right="0.39370078740157483" top="0.78740157480314965" bottom="0.39370078740157483" header="0" footer="0"/>
  <pageSetup paperSize="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Normal="100" zoomScaleSheetLayoutView="100" workbookViewId="0">
      <selection activeCell="K31" sqref="K31"/>
    </sheetView>
  </sheetViews>
  <sheetFormatPr baseColWidth="10" defaultColWidth="10" defaultRowHeight="12.6" customHeight="1" x14ac:dyDescent="0.2"/>
  <cols>
    <col min="1" max="1" width="3.875" style="3" customWidth="1"/>
    <col min="2" max="2" width="33.125" style="3" customWidth="1"/>
    <col min="3" max="3" width="6.375" style="3" customWidth="1"/>
    <col min="4" max="4" width="7.75" style="3" customWidth="1"/>
    <col min="5" max="5" width="5.625" style="3" customWidth="1"/>
    <col min="6" max="6" width="6.75" style="3" customWidth="1"/>
    <col min="7" max="7" width="5.5" style="3" customWidth="1"/>
    <col min="8" max="8" width="6.25" style="3" customWidth="1"/>
    <col min="9" max="9" width="6.75" style="3" customWidth="1"/>
    <col min="10" max="10" width="5.375" style="3" customWidth="1"/>
    <col min="11" max="11" width="6.625" style="3" customWidth="1"/>
    <col min="12" max="16384" width="10" style="3"/>
  </cols>
  <sheetData>
    <row r="1" spans="1:12" ht="14.25" customHeight="1" x14ac:dyDescent="0.2">
      <c r="A1" s="26" t="s">
        <v>56</v>
      </c>
      <c r="B1" s="13"/>
      <c r="C1" s="13"/>
      <c r="D1" s="13"/>
      <c r="E1" s="13"/>
      <c r="F1" s="13"/>
      <c r="G1" s="13"/>
      <c r="H1" s="13"/>
      <c r="I1" s="13"/>
      <c r="J1" s="13"/>
      <c r="K1" s="13"/>
    </row>
    <row r="2" spans="1:12" s="5" customFormat="1" ht="15.75" customHeight="1" x14ac:dyDescent="0.2">
      <c r="A2" s="26" t="s">
        <v>57</v>
      </c>
      <c r="B2" s="54"/>
      <c r="C2" s="54"/>
      <c r="D2" s="54"/>
      <c r="E2" s="54"/>
      <c r="F2" s="54"/>
      <c r="G2" s="54"/>
      <c r="H2" s="54"/>
      <c r="I2" s="54"/>
      <c r="J2" s="54"/>
      <c r="K2" s="54"/>
    </row>
    <row r="3" spans="1:12" ht="88.5" customHeight="1" x14ac:dyDescent="0.3">
      <c r="A3" s="55"/>
      <c r="B3" s="56"/>
      <c r="C3" s="57" t="s">
        <v>58</v>
      </c>
      <c r="D3" s="57" t="s">
        <v>59</v>
      </c>
      <c r="E3" s="58" t="s">
        <v>60</v>
      </c>
      <c r="F3" s="58" t="s">
        <v>61</v>
      </c>
      <c r="G3" s="58" t="s">
        <v>62</v>
      </c>
      <c r="H3" s="58" t="s">
        <v>63</v>
      </c>
      <c r="I3" s="58" t="s">
        <v>64</v>
      </c>
      <c r="J3" s="58" t="s">
        <v>65</v>
      </c>
      <c r="K3" s="58" t="s">
        <v>66</v>
      </c>
    </row>
    <row r="4" spans="1:12" ht="14.25" customHeight="1" x14ac:dyDescent="0.2">
      <c r="A4" s="11" t="s">
        <v>9</v>
      </c>
      <c r="B4" s="13" t="s">
        <v>10</v>
      </c>
      <c r="C4" s="42">
        <v>148.33000000000001</v>
      </c>
      <c r="D4" s="42">
        <v>82.01</v>
      </c>
      <c r="E4" s="42">
        <v>73.114000000000004</v>
      </c>
      <c r="F4" s="59">
        <v>564.50099999999986</v>
      </c>
      <c r="G4" s="42">
        <v>106.26300000000001</v>
      </c>
      <c r="H4" s="42">
        <v>131.49000000000004</v>
      </c>
      <c r="I4" s="42">
        <v>174.90399999999994</v>
      </c>
      <c r="J4" s="42">
        <v>50.267999999999994</v>
      </c>
      <c r="K4" s="42">
        <f>SUM(C4,E4:J4)</f>
        <v>1248.8699999999999</v>
      </c>
      <c r="L4" s="42"/>
    </row>
    <row r="5" spans="1:12" ht="14.25" customHeight="1" x14ac:dyDescent="0.2">
      <c r="A5" s="11"/>
      <c r="B5" s="19" t="s">
        <v>12</v>
      </c>
      <c r="C5" s="42">
        <v>80.865999999999985</v>
      </c>
      <c r="D5" s="42">
        <v>38.269999999999996</v>
      </c>
      <c r="E5" s="42">
        <v>51.510000000000005</v>
      </c>
      <c r="F5" s="59">
        <v>244.02800000000005</v>
      </c>
      <c r="G5" s="42">
        <v>55.895000000000003</v>
      </c>
      <c r="H5" s="42">
        <v>68.587999999999994</v>
      </c>
      <c r="I5" s="42">
        <v>58.02600000000001</v>
      </c>
      <c r="J5" s="42">
        <v>11.649999999999999</v>
      </c>
      <c r="K5" s="42">
        <f t="shared" ref="K5:K7" si="0">SUM(C5,E5:J5)</f>
        <v>570.56299999999999</v>
      </c>
      <c r="L5" s="42"/>
    </row>
    <row r="6" spans="1:12" ht="14.25" customHeight="1" x14ac:dyDescent="0.2">
      <c r="A6" s="11"/>
      <c r="B6" s="13" t="s">
        <v>15</v>
      </c>
      <c r="C6" s="42">
        <v>81.209999999999994</v>
      </c>
      <c r="D6" s="42">
        <v>29.68</v>
      </c>
      <c r="E6" s="42">
        <v>43.449999999999989</v>
      </c>
      <c r="F6" s="59">
        <v>203.745</v>
      </c>
      <c r="G6" s="42">
        <v>44.718000000000004</v>
      </c>
      <c r="H6" s="42">
        <v>47.499999999999964</v>
      </c>
      <c r="I6" s="42">
        <v>73.049999999999969</v>
      </c>
      <c r="J6" s="42">
        <v>11.215999999999999</v>
      </c>
      <c r="K6" s="42">
        <f t="shared" si="0"/>
        <v>504.8889999999999</v>
      </c>
      <c r="L6" s="42"/>
    </row>
    <row r="7" spans="1:12" ht="14.25" customHeight="1" x14ac:dyDescent="0.2">
      <c r="A7" s="11"/>
      <c r="B7" s="13" t="s">
        <v>13</v>
      </c>
      <c r="C7" s="42">
        <v>48.718000000000004</v>
      </c>
      <c r="D7" s="42">
        <v>25.37</v>
      </c>
      <c r="E7" s="42">
        <v>26.799999999999997</v>
      </c>
      <c r="F7" s="59">
        <v>114.25600000000003</v>
      </c>
      <c r="G7" s="42">
        <v>23.252000000000002</v>
      </c>
      <c r="H7" s="42">
        <v>37.089999999999996</v>
      </c>
      <c r="I7" s="42">
        <v>55.609999999999992</v>
      </c>
      <c r="J7" s="42">
        <v>7.14</v>
      </c>
      <c r="K7" s="42">
        <f t="shared" si="0"/>
        <v>312.86600000000004</v>
      </c>
      <c r="L7" s="42"/>
    </row>
    <row r="8" spans="1:12" s="13" customFormat="1" ht="28.5" customHeight="1" x14ac:dyDescent="0.2">
      <c r="A8" s="218" t="s">
        <v>8</v>
      </c>
      <c r="B8" s="218"/>
      <c r="C8" s="60">
        <f t="shared" ref="C8:J8" si="1">SUM(C4:C7)</f>
        <v>359.12400000000002</v>
      </c>
      <c r="D8" s="60">
        <f t="shared" si="1"/>
        <v>175.33</v>
      </c>
      <c r="E8" s="60">
        <f>SUM(E4:E7)</f>
        <v>194.87400000000002</v>
      </c>
      <c r="F8" s="60">
        <f t="shared" si="1"/>
        <v>1126.53</v>
      </c>
      <c r="G8" s="60">
        <f t="shared" si="1"/>
        <v>230.12800000000004</v>
      </c>
      <c r="H8" s="60">
        <f t="shared" si="1"/>
        <v>284.66800000000001</v>
      </c>
      <c r="I8" s="60">
        <f t="shared" si="1"/>
        <v>361.58999999999992</v>
      </c>
      <c r="J8" s="60">
        <f t="shared" si="1"/>
        <v>80.273999999999987</v>
      </c>
      <c r="K8" s="60">
        <f>SUM(K4:K7)</f>
        <v>2637.1880000000001</v>
      </c>
      <c r="L8" s="42"/>
    </row>
    <row r="9" spans="1:12" ht="6.95" customHeight="1" x14ac:dyDescent="0.2">
      <c r="A9" s="13"/>
      <c r="B9" s="13"/>
      <c r="C9" s="42"/>
      <c r="D9" s="42"/>
      <c r="E9" s="42"/>
      <c r="F9" s="42"/>
      <c r="G9" s="42"/>
      <c r="H9" s="42"/>
      <c r="I9" s="42"/>
      <c r="J9" s="42"/>
      <c r="K9" s="42"/>
      <c r="L9" s="42"/>
    </row>
    <row r="10" spans="1:12" ht="14.25" customHeight="1" x14ac:dyDescent="0.2">
      <c r="A10" s="11" t="s">
        <v>9</v>
      </c>
      <c r="B10" s="13" t="s">
        <v>19</v>
      </c>
      <c r="C10" s="42">
        <v>39.876000000000005</v>
      </c>
      <c r="D10" s="42">
        <v>22.520000000000003</v>
      </c>
      <c r="E10" s="42">
        <v>60.820000000000007</v>
      </c>
      <c r="F10" s="59">
        <v>72.986000000000004</v>
      </c>
      <c r="G10" s="42">
        <v>17.8</v>
      </c>
      <c r="H10" s="42">
        <v>38.476000000000006</v>
      </c>
      <c r="I10" s="42">
        <v>21.470000000000002</v>
      </c>
      <c r="J10" s="42">
        <v>6.4300000000000006</v>
      </c>
      <c r="K10" s="42">
        <f>SUM(C10,E10:J10)</f>
        <v>257.858</v>
      </c>
      <c r="L10" s="42"/>
    </row>
    <row r="11" spans="1:12" ht="14.25" customHeight="1" x14ac:dyDescent="0.2">
      <c r="A11" s="11"/>
      <c r="B11" s="13" t="s">
        <v>20</v>
      </c>
      <c r="C11" s="42">
        <v>1.05</v>
      </c>
      <c r="D11" s="61">
        <v>0</v>
      </c>
      <c r="E11" s="42">
        <v>3.6640000000000006</v>
      </c>
      <c r="F11" s="59">
        <v>4.5599999999999996</v>
      </c>
      <c r="G11" s="42">
        <v>17.683999999999997</v>
      </c>
      <c r="H11" s="42">
        <v>3.48</v>
      </c>
      <c r="I11" s="42">
        <v>1.74</v>
      </c>
      <c r="J11" s="42">
        <v>0.66</v>
      </c>
      <c r="K11" s="42">
        <f>SUM(C11,E11:J11)</f>
        <v>32.837999999999994</v>
      </c>
      <c r="L11" s="42"/>
    </row>
    <row r="12" spans="1:12" s="13" customFormat="1" ht="28.5" customHeight="1" x14ac:dyDescent="0.2">
      <c r="A12" s="218" t="s">
        <v>18</v>
      </c>
      <c r="B12" s="218"/>
      <c r="C12" s="60">
        <f t="shared" ref="C12:J12" si="2">SUM(C10:C11)</f>
        <v>40.926000000000002</v>
      </c>
      <c r="D12" s="60">
        <f t="shared" si="2"/>
        <v>22.520000000000003</v>
      </c>
      <c r="E12" s="60">
        <f>SUM(E10:E11)</f>
        <v>64.484000000000009</v>
      </c>
      <c r="F12" s="60">
        <f t="shared" si="2"/>
        <v>77.546000000000006</v>
      </c>
      <c r="G12" s="60">
        <f t="shared" si="2"/>
        <v>35.483999999999995</v>
      </c>
      <c r="H12" s="60">
        <f t="shared" si="2"/>
        <v>41.956000000000003</v>
      </c>
      <c r="I12" s="60">
        <f t="shared" si="2"/>
        <v>23.21</v>
      </c>
      <c r="J12" s="60">
        <f t="shared" si="2"/>
        <v>7.0900000000000007</v>
      </c>
      <c r="K12" s="60">
        <f>SUM(K10:K11)</f>
        <v>290.69600000000003</v>
      </c>
      <c r="L12" s="42"/>
    </row>
    <row r="13" spans="1:12" ht="6.95" customHeight="1" x14ac:dyDescent="0.2">
      <c r="A13" s="13"/>
      <c r="B13" s="13"/>
      <c r="C13" s="42"/>
      <c r="D13" s="42"/>
      <c r="E13" s="42"/>
      <c r="F13" s="42"/>
      <c r="G13" s="42"/>
      <c r="H13" s="42"/>
      <c r="I13" s="42"/>
      <c r="J13" s="42"/>
      <c r="K13" s="42"/>
      <c r="L13" s="42"/>
    </row>
    <row r="14" spans="1:12" ht="14.25" customHeight="1" x14ac:dyDescent="0.2">
      <c r="A14" s="11" t="s">
        <v>9</v>
      </c>
      <c r="B14" s="13" t="s">
        <v>25</v>
      </c>
      <c r="C14" s="42">
        <v>13.05</v>
      </c>
      <c r="D14" s="42">
        <v>2</v>
      </c>
      <c r="E14" s="42">
        <v>23.180000000000003</v>
      </c>
      <c r="F14" s="59">
        <v>14.336</v>
      </c>
      <c r="G14" s="42">
        <v>11.44</v>
      </c>
      <c r="H14" s="42">
        <v>11.889999999999999</v>
      </c>
      <c r="I14" s="42">
        <v>25.169999999999998</v>
      </c>
      <c r="J14" s="42">
        <v>0.92</v>
      </c>
      <c r="K14" s="42">
        <f>SUM(C14,E14:J14)</f>
        <v>99.986000000000004</v>
      </c>
      <c r="L14" s="42"/>
    </row>
    <row r="15" spans="1:12" ht="14.25" customHeight="1" x14ac:dyDescent="0.2">
      <c r="A15" s="11"/>
      <c r="B15" s="13" t="s">
        <v>27</v>
      </c>
      <c r="C15" s="61">
        <v>0</v>
      </c>
      <c r="D15" s="61">
        <v>0</v>
      </c>
      <c r="E15" s="61">
        <v>0.44</v>
      </c>
      <c r="F15" s="59">
        <v>10.415000000000001</v>
      </c>
      <c r="G15" s="61">
        <v>0</v>
      </c>
      <c r="H15" s="61">
        <v>3.5699999999999994</v>
      </c>
      <c r="I15" s="61">
        <v>0.85000000000000009</v>
      </c>
      <c r="J15" s="61">
        <v>0.28999999999999998</v>
      </c>
      <c r="K15" s="42">
        <f>SUM(C15,E15:J15)</f>
        <v>15.565</v>
      </c>
      <c r="L15" s="42"/>
    </row>
    <row r="16" spans="1:12" s="13" customFormat="1" ht="28.5" customHeight="1" x14ac:dyDescent="0.2">
      <c r="A16" s="218" t="s">
        <v>24</v>
      </c>
      <c r="B16" s="218"/>
      <c r="C16" s="38">
        <f t="shared" ref="C16:J16" si="3">SUM(C14:C15)</f>
        <v>13.05</v>
      </c>
      <c r="D16" s="38">
        <f t="shared" si="3"/>
        <v>2</v>
      </c>
      <c r="E16" s="38">
        <f>SUM(G14:G15)</f>
        <v>11.44</v>
      </c>
      <c r="F16" s="38">
        <f t="shared" si="3"/>
        <v>24.751000000000001</v>
      </c>
      <c r="G16" s="38">
        <f t="shared" si="3"/>
        <v>11.44</v>
      </c>
      <c r="H16" s="38">
        <f t="shared" si="3"/>
        <v>15.459999999999997</v>
      </c>
      <c r="I16" s="38">
        <f t="shared" si="3"/>
        <v>26.02</v>
      </c>
      <c r="J16" s="38">
        <f t="shared" si="3"/>
        <v>1.21</v>
      </c>
      <c r="K16" s="38">
        <f>SUM(K14:K15)</f>
        <v>115.551</v>
      </c>
      <c r="L16" s="42"/>
    </row>
    <row r="17" spans="1:13" ht="6.95" customHeight="1" x14ac:dyDescent="0.2">
      <c r="A17" s="13"/>
      <c r="B17" s="13"/>
      <c r="C17" s="42"/>
      <c r="D17" s="42"/>
      <c r="E17" s="42"/>
      <c r="F17" s="42"/>
      <c r="G17" s="42"/>
      <c r="H17" s="42"/>
      <c r="I17" s="42"/>
      <c r="J17" s="42"/>
      <c r="K17" s="42"/>
      <c r="L17" s="42"/>
    </row>
    <row r="18" spans="1:13" ht="14.25" customHeight="1" x14ac:dyDescent="0.2">
      <c r="A18" s="11" t="s">
        <v>9</v>
      </c>
      <c r="B18" s="13" t="s">
        <v>30</v>
      </c>
      <c r="C18" s="42">
        <v>14.720000000000004</v>
      </c>
      <c r="D18" s="61">
        <v>0</v>
      </c>
      <c r="E18" s="42">
        <v>3.3200000000000003</v>
      </c>
      <c r="F18" s="59">
        <v>36.290000000000006</v>
      </c>
      <c r="G18" s="42">
        <v>7.9340000000000002</v>
      </c>
      <c r="H18" s="42">
        <v>18.149999999999999</v>
      </c>
      <c r="I18" s="42">
        <v>38.596000000000004</v>
      </c>
      <c r="J18" s="42">
        <v>3.2680000000000002</v>
      </c>
      <c r="K18" s="42">
        <f>SUM(C18,E18:J18)</f>
        <v>122.27800000000002</v>
      </c>
      <c r="L18" s="42"/>
    </row>
    <row r="19" spans="1:13" ht="7.5" customHeight="1" x14ac:dyDescent="0.2">
      <c r="A19" s="11"/>
      <c r="B19" s="13"/>
      <c r="C19" s="42"/>
      <c r="D19" s="42"/>
      <c r="E19" s="42"/>
      <c r="F19" s="59"/>
      <c r="G19" s="42"/>
      <c r="H19" s="42"/>
      <c r="I19" s="42"/>
      <c r="J19" s="42"/>
      <c r="K19" s="42"/>
      <c r="L19" s="42"/>
    </row>
    <row r="20" spans="1:13" s="13" customFormat="1" ht="14.25" customHeight="1" x14ac:dyDescent="0.2">
      <c r="A20" s="62" t="s">
        <v>67</v>
      </c>
      <c r="B20" s="62"/>
      <c r="C20" s="63">
        <f>C8+C12+C16+C18</f>
        <v>427.82000000000005</v>
      </c>
      <c r="D20" s="63">
        <f>D8+D12+D16+D18</f>
        <v>199.85000000000002</v>
      </c>
      <c r="E20" s="63">
        <f>E8+E12+H16+E18</f>
        <v>278.13800000000003</v>
      </c>
      <c r="F20" s="63">
        <f t="shared" ref="F20:K20" si="4">F8+F12+F16+F18</f>
        <v>1265.117</v>
      </c>
      <c r="G20" s="63">
        <f>G8+G12+E16+G18</f>
        <v>284.98600000000005</v>
      </c>
      <c r="H20" s="63">
        <f t="shared" si="4"/>
        <v>360.23399999999998</v>
      </c>
      <c r="I20" s="63">
        <f t="shared" si="4"/>
        <v>449.41599999999988</v>
      </c>
      <c r="J20" s="63">
        <f t="shared" si="4"/>
        <v>91.841999999999985</v>
      </c>
      <c r="K20" s="63">
        <f t="shared" si="4"/>
        <v>3165.7129999999997</v>
      </c>
      <c r="L20" s="42"/>
    </row>
    <row r="21" spans="1:13" s="5" customFormat="1" ht="6.95" customHeight="1" x14ac:dyDescent="0.2">
      <c r="A21" s="13"/>
      <c r="B21" s="13"/>
      <c r="C21" s="42"/>
      <c r="D21" s="42"/>
      <c r="E21" s="42"/>
      <c r="F21" s="42"/>
      <c r="G21" s="42"/>
      <c r="H21" s="42"/>
      <c r="I21" s="42"/>
      <c r="J21" s="42"/>
      <c r="K21" s="42"/>
      <c r="L21" s="42"/>
    </row>
    <row r="22" spans="1:13" s="13" customFormat="1" ht="31.5" customHeight="1" x14ac:dyDescent="0.2">
      <c r="A22" s="221" t="s">
        <v>68</v>
      </c>
      <c r="B22" s="221"/>
      <c r="C22" s="31"/>
      <c r="D22" s="31"/>
      <c r="E22" s="31"/>
      <c r="F22" s="31"/>
      <c r="G22" s="31"/>
      <c r="H22" s="31"/>
      <c r="I22" s="31"/>
      <c r="J22" s="31"/>
      <c r="K22" s="31"/>
      <c r="L22" s="42"/>
    </row>
    <row r="23" spans="1:13" ht="14.25" customHeight="1" x14ac:dyDescent="0.2">
      <c r="A23" s="11" t="s">
        <v>32</v>
      </c>
      <c r="B23" s="13" t="s">
        <v>51</v>
      </c>
      <c r="C23" s="42">
        <v>45.419999999999995</v>
      </c>
      <c r="D23" s="42">
        <v>18.479999999999993</v>
      </c>
      <c r="E23" s="42">
        <v>28.740000000000009</v>
      </c>
      <c r="F23" s="59">
        <v>176.07000000000002</v>
      </c>
      <c r="G23" s="42">
        <f>55.98-E23</f>
        <v>27.239999999999988</v>
      </c>
      <c r="H23" s="42">
        <v>37.6</v>
      </c>
      <c r="I23" s="42">
        <v>61.089999999999996</v>
      </c>
      <c r="J23" s="42">
        <v>12.94</v>
      </c>
      <c r="K23" s="42">
        <f>SUM(C23,E23:J23)</f>
        <v>389.1</v>
      </c>
      <c r="L23" s="42"/>
      <c r="M23" s="22"/>
    </row>
    <row r="24" spans="1:13" ht="14.25" customHeight="1" x14ac:dyDescent="0.2">
      <c r="A24" s="11" t="s">
        <v>37</v>
      </c>
      <c r="B24" s="13" t="s">
        <v>38</v>
      </c>
      <c r="C24" s="42">
        <v>12.819999999999999</v>
      </c>
      <c r="D24" s="42">
        <v>8.2199999999999989</v>
      </c>
      <c r="E24" s="42">
        <v>8.59</v>
      </c>
      <c r="F24" s="59">
        <v>31.990000000000002</v>
      </c>
      <c r="G24" s="42">
        <f>17.68-E24</f>
        <v>9.09</v>
      </c>
      <c r="H24" s="42">
        <v>9.3400000000000016</v>
      </c>
      <c r="I24" s="42">
        <v>20.940000000000005</v>
      </c>
      <c r="J24" s="42">
        <v>4.5</v>
      </c>
      <c r="K24" s="42">
        <f t="shared" ref="K24:K25" si="5">SUM(C24,E24:J24)</f>
        <v>97.27000000000001</v>
      </c>
      <c r="L24" s="42"/>
      <c r="M24" s="22"/>
    </row>
    <row r="25" spans="1:13" ht="14.25" customHeight="1" x14ac:dyDescent="0.2">
      <c r="A25" s="11" t="s">
        <v>39</v>
      </c>
      <c r="B25" s="13" t="s">
        <v>40</v>
      </c>
      <c r="C25" s="42">
        <v>4.2799999999999994</v>
      </c>
      <c r="D25" s="42">
        <v>2.31</v>
      </c>
      <c r="E25" s="42">
        <v>8.2199999999999989</v>
      </c>
      <c r="F25" s="59">
        <v>50.140000000000015</v>
      </c>
      <c r="G25" s="42">
        <f>31.53-E25</f>
        <v>23.310000000000002</v>
      </c>
      <c r="H25" s="42">
        <v>5.61</v>
      </c>
      <c r="I25" s="42">
        <v>8.09</v>
      </c>
      <c r="J25" s="42">
        <v>1.8</v>
      </c>
      <c r="K25" s="42">
        <f t="shared" si="5"/>
        <v>101.45000000000002</v>
      </c>
      <c r="L25" s="42"/>
      <c r="M25" s="22"/>
    </row>
    <row r="26" spans="1:13" ht="6.95" customHeight="1" x14ac:dyDescent="0.2">
      <c r="A26" s="11"/>
      <c r="B26" s="13"/>
      <c r="C26" s="42"/>
      <c r="D26" s="42"/>
      <c r="E26" s="42"/>
      <c r="F26" s="59"/>
      <c r="G26" s="42"/>
      <c r="H26" s="42"/>
      <c r="I26" s="42"/>
      <c r="J26" s="42"/>
      <c r="K26" s="42"/>
    </row>
    <row r="27" spans="1:13" ht="2.1" customHeight="1" x14ac:dyDescent="0.2">
      <c r="A27" s="11"/>
      <c r="B27" s="13"/>
      <c r="C27" s="42"/>
      <c r="D27" s="42"/>
      <c r="E27" s="42"/>
      <c r="F27" s="59"/>
      <c r="G27" s="42"/>
      <c r="H27" s="42"/>
      <c r="I27" s="42"/>
      <c r="J27" s="42"/>
      <c r="K27" s="42"/>
    </row>
    <row r="28" spans="1:13" ht="6.95" customHeight="1" x14ac:dyDescent="0.3">
      <c r="A28" s="55"/>
      <c r="B28" s="56"/>
      <c r="C28" s="64"/>
      <c r="D28" s="64"/>
      <c r="E28" s="64"/>
      <c r="F28" s="64"/>
      <c r="G28" s="64"/>
      <c r="H28" s="64"/>
      <c r="I28" s="64"/>
      <c r="J28" s="64"/>
      <c r="K28" s="64"/>
    </row>
    <row r="29" spans="1:13" ht="11.25" customHeight="1" x14ac:dyDescent="0.2">
      <c r="A29" s="24" t="s">
        <v>52</v>
      </c>
      <c r="B29" s="24"/>
      <c r="C29" s="24"/>
      <c r="D29" s="24"/>
      <c r="E29" s="24"/>
      <c r="F29" s="24"/>
      <c r="G29" s="24"/>
      <c r="H29" s="24"/>
    </row>
    <row r="30" spans="1:13" ht="30.75" customHeight="1" x14ac:dyDescent="0.2">
      <c r="A30" s="24"/>
      <c r="B30" s="24"/>
      <c r="C30" s="24"/>
      <c r="D30" s="24"/>
      <c r="E30" s="24"/>
      <c r="F30" s="24"/>
      <c r="G30" s="24"/>
      <c r="H30" s="24"/>
    </row>
    <row r="31" spans="1:13" ht="10.5" customHeight="1" x14ac:dyDescent="0.2">
      <c r="A31" s="24"/>
      <c r="B31" s="24"/>
      <c r="C31" s="24"/>
      <c r="D31" s="24"/>
      <c r="E31" s="24"/>
      <c r="F31" s="24"/>
      <c r="G31" s="24"/>
      <c r="H31" s="24"/>
    </row>
    <row r="32" spans="1:13" ht="11.45" customHeight="1" x14ac:dyDescent="0.2">
      <c r="A32" s="65" t="s">
        <v>53</v>
      </c>
      <c r="B32" s="24"/>
      <c r="C32" s="24"/>
      <c r="D32" s="24"/>
      <c r="E32" s="24"/>
      <c r="F32" s="24"/>
      <c r="G32" s="24"/>
      <c r="H32" s="24"/>
    </row>
    <row r="33" spans="1:11" ht="11.45" customHeight="1" x14ac:dyDescent="0.2">
      <c r="A33" s="66" t="s">
        <v>54</v>
      </c>
      <c r="B33" s="24"/>
      <c r="C33" s="24"/>
      <c r="D33" s="24"/>
      <c r="E33" s="24"/>
      <c r="F33" s="24"/>
      <c r="G33" s="24"/>
      <c r="H33" s="24"/>
    </row>
    <row r="34" spans="1:11" s="66" customFormat="1" ht="11.45" customHeight="1" x14ac:dyDescent="0.2">
      <c r="A34" s="66" t="s">
        <v>69</v>
      </c>
    </row>
    <row r="35" spans="1:11" ht="39" customHeight="1" x14ac:dyDescent="0.2">
      <c r="A35" s="224" t="s">
        <v>70</v>
      </c>
      <c r="B35" s="225"/>
      <c r="C35" s="225"/>
      <c r="D35" s="225"/>
      <c r="E35" s="225"/>
      <c r="F35" s="225"/>
      <c r="G35" s="225"/>
      <c r="H35" s="225"/>
      <c r="I35" s="225"/>
      <c r="J35" s="225"/>
      <c r="K35" s="225"/>
    </row>
    <row r="36" spans="1:11" ht="12.6" customHeight="1" x14ac:dyDescent="0.2">
      <c r="A36" s="51"/>
    </row>
    <row r="37" spans="1:11" ht="12.6" customHeight="1" x14ac:dyDescent="0.2">
      <c r="A37" s="24"/>
    </row>
    <row r="38" spans="1:11" ht="12.6" customHeight="1" x14ac:dyDescent="0.2">
      <c r="A38" s="51"/>
    </row>
    <row r="39" spans="1:11" ht="12.6" customHeight="1" x14ac:dyDescent="0.2">
      <c r="A39" s="24"/>
    </row>
    <row r="40" spans="1:11" ht="12.6" customHeight="1" x14ac:dyDescent="0.2">
      <c r="A40" s="51"/>
    </row>
  </sheetData>
  <sheetProtection sheet="1" objects="1" scenarios="1"/>
  <mergeCells count="5">
    <mergeCell ref="A8:B8"/>
    <mergeCell ref="A12:B12"/>
    <mergeCell ref="A16:B16"/>
    <mergeCell ref="A22:B22"/>
    <mergeCell ref="A35:K35"/>
  </mergeCells>
  <pageMargins left="0.39370078740157483" right="0.39370078740157483" top="0.39370078740157483" bottom="0.39370078740157483" header="0" footer="0"/>
  <pageSetup paperSize="9" scale="8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zoomScaleNormal="100" zoomScaleSheetLayoutView="100" workbookViewId="0">
      <selection activeCell="K31" sqref="K31"/>
    </sheetView>
  </sheetViews>
  <sheetFormatPr baseColWidth="10" defaultColWidth="10" defaultRowHeight="12.6" customHeight="1" x14ac:dyDescent="0.2"/>
  <cols>
    <col min="1" max="1" width="3.875" style="3" customWidth="1"/>
    <col min="2" max="2" width="35.125" style="3" customWidth="1"/>
    <col min="3" max="4" width="9" style="3" customWidth="1"/>
    <col min="5" max="5" width="10.25" style="3" customWidth="1"/>
    <col min="6" max="6" width="15.5" style="3" customWidth="1"/>
    <col min="7" max="16384" width="10" style="3"/>
  </cols>
  <sheetData>
    <row r="1" spans="1:18" s="13" customFormat="1" ht="16.5" customHeight="1" x14ac:dyDescent="0.2">
      <c r="A1" s="26" t="s">
        <v>71</v>
      </c>
    </row>
    <row r="2" spans="1:18" s="13" customFormat="1" ht="16.5" customHeight="1" x14ac:dyDescent="0.2">
      <c r="A2" s="4" t="s">
        <v>72</v>
      </c>
      <c r="R2" s="6"/>
    </row>
    <row r="3" spans="1:18" ht="46.5" customHeight="1" x14ac:dyDescent="0.2">
      <c r="A3" s="67"/>
      <c r="B3" s="28"/>
      <c r="C3" s="68" t="s">
        <v>73</v>
      </c>
      <c r="D3" s="69" t="s">
        <v>74</v>
      </c>
      <c r="E3" s="69" t="s">
        <v>75</v>
      </c>
      <c r="F3" s="69" t="s">
        <v>76</v>
      </c>
    </row>
    <row r="4" spans="1:18" ht="14.25" customHeight="1" x14ac:dyDescent="0.2">
      <c r="A4" s="70" t="s">
        <v>9</v>
      </c>
      <c r="B4" s="3" t="s">
        <v>10</v>
      </c>
      <c r="C4" s="42">
        <v>1658</v>
      </c>
      <c r="D4" s="71">
        <v>61.580217129071166</v>
      </c>
      <c r="E4" s="43">
        <v>32.509047044632091</v>
      </c>
      <c r="F4" s="43">
        <v>15.078407720144751</v>
      </c>
    </row>
    <row r="5" spans="1:18" ht="14.25" customHeight="1" x14ac:dyDescent="0.2">
      <c r="A5" s="12"/>
      <c r="B5" s="72" t="s">
        <v>12</v>
      </c>
      <c r="C5" s="42">
        <v>823</v>
      </c>
      <c r="D5" s="71">
        <v>66.707168894289183</v>
      </c>
      <c r="E5" s="43">
        <v>28.189550425273392</v>
      </c>
      <c r="F5" s="43">
        <v>20.170109356014581</v>
      </c>
    </row>
    <row r="6" spans="1:18" ht="14.25" customHeight="1" x14ac:dyDescent="0.2">
      <c r="A6" s="12"/>
      <c r="B6" s="3" t="s">
        <v>15</v>
      </c>
      <c r="C6" s="42">
        <v>722</v>
      </c>
      <c r="D6" s="71">
        <v>68.00554016620498</v>
      </c>
      <c r="E6" s="43">
        <v>26.177285318559555</v>
      </c>
      <c r="F6" s="43">
        <v>18.144044321329638</v>
      </c>
    </row>
    <row r="7" spans="1:18" ht="14.25" customHeight="1" x14ac:dyDescent="0.2">
      <c r="A7" s="12"/>
      <c r="B7" s="3" t="s">
        <v>13</v>
      </c>
      <c r="C7" s="42">
        <v>492</v>
      </c>
      <c r="D7" s="71">
        <v>68.089430894308947</v>
      </c>
      <c r="E7" s="43">
        <v>31.910569105691057</v>
      </c>
      <c r="F7" s="43">
        <v>18.089430894308943</v>
      </c>
    </row>
    <row r="8" spans="1:18" s="13" customFormat="1" ht="28.5" customHeight="1" x14ac:dyDescent="0.2">
      <c r="A8" s="218" t="s">
        <v>8</v>
      </c>
      <c r="B8" s="218"/>
      <c r="C8" s="60">
        <f>SUM(C4:C7)</f>
        <v>3695</v>
      </c>
      <c r="D8" s="73">
        <f>SUMPRODUCT($C$4:$C$7,D4:D7)/$C$8</f>
        <v>64.844384303112321</v>
      </c>
      <c r="E8" s="73">
        <f>SUMPRODUCT($C$4:$C$7,E4:E7)/$C$8</f>
        <v>30.230040595399188</v>
      </c>
      <c r="F8" s="73">
        <f>SUMPRODUCT($C$4:$C$7,F4:F7)/$C$8</f>
        <v>17.212449255751014</v>
      </c>
    </row>
    <row r="9" spans="1:18" ht="6.95" customHeight="1" x14ac:dyDescent="0.2">
      <c r="C9" s="42"/>
      <c r="D9" s="43"/>
      <c r="E9" s="43"/>
      <c r="F9" s="43"/>
    </row>
    <row r="10" spans="1:18" ht="14.25" customHeight="1" x14ac:dyDescent="0.2">
      <c r="A10" s="70" t="s">
        <v>9</v>
      </c>
      <c r="B10" s="3" t="s">
        <v>19</v>
      </c>
      <c r="C10" s="42">
        <v>419</v>
      </c>
      <c r="D10" s="71">
        <v>75.178997613365155</v>
      </c>
      <c r="E10" s="71">
        <v>22.434367541766107</v>
      </c>
      <c r="F10" s="43">
        <v>17.661097852028639</v>
      </c>
    </row>
    <row r="11" spans="1:18" ht="14.25" customHeight="1" x14ac:dyDescent="0.2">
      <c r="A11" s="12"/>
      <c r="B11" s="3" t="s">
        <v>20</v>
      </c>
      <c r="C11" s="42">
        <v>51</v>
      </c>
      <c r="D11" s="71">
        <v>35.294117647058826</v>
      </c>
      <c r="E11" s="71">
        <v>19.607843137254903</v>
      </c>
      <c r="F11" s="43">
        <v>15.686274509803921</v>
      </c>
    </row>
    <row r="12" spans="1:18" s="13" customFormat="1" ht="28.5" customHeight="1" x14ac:dyDescent="0.2">
      <c r="A12" s="218" t="s">
        <v>18</v>
      </c>
      <c r="B12" s="218"/>
      <c r="C12" s="60">
        <f>SUM(C10:C11)</f>
        <v>470</v>
      </c>
      <c r="D12" s="73">
        <f>SUMPRODUCT($C$10:$C$11,D10:D11)/$C$12</f>
        <v>70.851063829787236</v>
      </c>
      <c r="E12" s="73">
        <f>SUMPRODUCT($C$10:$C$11,E10:E11)/$C$12</f>
        <v>22.12765957446808</v>
      </c>
      <c r="F12" s="73">
        <f>SUMPRODUCT($C$10:$C$11,F10:F11)/$C$12</f>
        <v>17.446808510638299</v>
      </c>
    </row>
    <row r="13" spans="1:18" ht="6.95" customHeight="1" x14ac:dyDescent="0.2">
      <c r="C13" s="42"/>
      <c r="D13" s="43"/>
      <c r="E13" s="43"/>
      <c r="F13" s="43"/>
    </row>
    <row r="14" spans="1:18" ht="14.25" customHeight="1" x14ac:dyDescent="0.2">
      <c r="A14" s="70" t="s">
        <v>9</v>
      </c>
      <c r="B14" s="3" t="s">
        <v>25</v>
      </c>
      <c r="C14" s="42">
        <v>135</v>
      </c>
      <c r="D14" s="71">
        <v>71.111111111111114</v>
      </c>
      <c r="E14" s="71">
        <v>34.814814814814817</v>
      </c>
      <c r="F14" s="43">
        <v>8.1481481481481488</v>
      </c>
    </row>
    <row r="15" spans="1:18" ht="14.25" customHeight="1" x14ac:dyDescent="0.2">
      <c r="A15" s="12"/>
      <c r="B15" s="3" t="s">
        <v>27</v>
      </c>
      <c r="C15" s="42">
        <v>32</v>
      </c>
      <c r="D15" s="71">
        <v>62.5</v>
      </c>
      <c r="E15" s="71">
        <v>9.375</v>
      </c>
      <c r="F15" s="43">
        <v>3.125</v>
      </c>
    </row>
    <row r="16" spans="1:18" s="13" customFormat="1" ht="28.5" customHeight="1" x14ac:dyDescent="0.2">
      <c r="A16" s="218" t="s">
        <v>24</v>
      </c>
      <c r="B16" s="218"/>
      <c r="C16" s="38">
        <f>SUM(C14:C15)</f>
        <v>167</v>
      </c>
      <c r="D16" s="74">
        <f>SUMPRODUCT($C$14:$C$15,D14:D15)/$C$16</f>
        <v>69.461077844311376</v>
      </c>
      <c r="E16" s="74">
        <f>SUMPRODUCT($C$14:$C$15,E14:E15)/$C$16</f>
        <v>29.940119760479043</v>
      </c>
      <c r="F16" s="74">
        <f>SUMPRODUCT($C$14:$C$15,F14:F15)/$C$16</f>
        <v>7.1856287425149699</v>
      </c>
    </row>
    <row r="17" spans="1:18" ht="6.95" customHeight="1" x14ac:dyDescent="0.2">
      <c r="C17" s="42"/>
      <c r="D17" s="43"/>
      <c r="E17" s="43"/>
      <c r="F17" s="43"/>
    </row>
    <row r="18" spans="1:18" ht="14.25" customHeight="1" x14ac:dyDescent="0.2">
      <c r="A18" s="70" t="s">
        <v>9</v>
      </c>
      <c r="B18" s="3" t="s">
        <v>30</v>
      </c>
      <c r="C18" s="42">
        <v>203</v>
      </c>
      <c r="D18" s="43">
        <v>68.965517241379317</v>
      </c>
      <c r="E18" s="43">
        <v>32.512315270935957</v>
      </c>
      <c r="F18" s="43">
        <v>0.98522167487684731</v>
      </c>
    </row>
    <row r="19" spans="1:18" ht="6.75" customHeight="1" x14ac:dyDescent="0.2">
      <c r="A19" s="70"/>
      <c r="C19" s="42"/>
      <c r="D19" s="43"/>
      <c r="E19" s="43"/>
      <c r="F19" s="43"/>
    </row>
    <row r="20" spans="1:18" s="13" customFormat="1" ht="14.25" customHeight="1" x14ac:dyDescent="0.2">
      <c r="A20" s="226" t="s">
        <v>77</v>
      </c>
      <c r="B20" s="226"/>
      <c r="C20" s="75">
        <f>C8+C12+C16+C18</f>
        <v>4535</v>
      </c>
      <c r="D20" s="76">
        <f>($C$8*D8+$C$12*D12+$C$16*D16+$C$18*D18)/$C$20</f>
        <v>65.821389195148839</v>
      </c>
      <c r="E20" s="76">
        <f>($C$8*E8+$C$12*E12+$C$16*E16+$C$18*E18)/$C$20</f>
        <v>29.481808158765158</v>
      </c>
      <c r="F20" s="76">
        <f>($C$8*F8+$C$12*F12+$C$16*F16+$C$18*F18)/$C$20</f>
        <v>16.141124586549061</v>
      </c>
    </row>
    <row r="21" spans="1:18" ht="6.95" customHeight="1" x14ac:dyDescent="0.2">
      <c r="A21" s="12"/>
      <c r="C21" s="42"/>
      <c r="D21" s="43"/>
      <c r="E21" s="43"/>
      <c r="F21" s="43"/>
    </row>
    <row r="22" spans="1:18" s="13" customFormat="1" ht="30.75" customHeight="1" x14ac:dyDescent="0.2">
      <c r="A22" s="227" t="s">
        <v>78</v>
      </c>
      <c r="B22" s="227"/>
      <c r="C22" s="31"/>
      <c r="D22" s="77"/>
      <c r="E22" s="77"/>
      <c r="F22" s="77"/>
      <c r="R22" s="6"/>
    </row>
    <row r="23" spans="1:18" ht="14.25" customHeight="1" x14ac:dyDescent="0.2">
      <c r="A23" s="70" t="s">
        <v>32</v>
      </c>
      <c r="B23" s="3" t="s">
        <v>51</v>
      </c>
      <c r="C23" s="42">
        <v>543</v>
      </c>
      <c r="D23" s="71">
        <v>74.953959484346228</v>
      </c>
      <c r="E23" s="43">
        <v>34.438305709023943</v>
      </c>
      <c r="F23" s="43">
        <v>7.9189686924493561</v>
      </c>
      <c r="G23" s="22"/>
    </row>
    <row r="24" spans="1:18" ht="14.25" customHeight="1" x14ac:dyDescent="0.2">
      <c r="A24" s="70" t="s">
        <v>37</v>
      </c>
      <c r="B24" s="3" t="s">
        <v>38</v>
      </c>
      <c r="C24" s="42">
        <v>127</v>
      </c>
      <c r="D24" s="71">
        <v>72.440944881889763</v>
      </c>
      <c r="E24" s="43">
        <v>53.543307086614178</v>
      </c>
      <c r="F24" s="43">
        <v>9.4488188976377945</v>
      </c>
    </row>
    <row r="25" spans="1:18" ht="14.25" customHeight="1" x14ac:dyDescent="0.2">
      <c r="A25" s="70" t="s">
        <v>39</v>
      </c>
      <c r="B25" s="3" t="s">
        <v>40</v>
      </c>
      <c r="C25" s="42">
        <v>139</v>
      </c>
      <c r="D25" s="71">
        <v>69.064748201438846</v>
      </c>
      <c r="E25" s="43">
        <v>25.899280575539567</v>
      </c>
      <c r="F25" s="43">
        <v>18.705035971223023</v>
      </c>
    </row>
    <row r="26" spans="1:18" ht="6.95" customHeight="1" x14ac:dyDescent="0.2">
      <c r="C26" s="42"/>
      <c r="D26" s="43"/>
      <c r="E26" s="43"/>
      <c r="F26" s="43"/>
    </row>
    <row r="27" spans="1:18" ht="12.75" hidden="1" customHeight="1" x14ac:dyDescent="0.2">
      <c r="A27" s="218"/>
      <c r="B27" s="218"/>
      <c r="C27" s="47"/>
      <c r="D27" s="78"/>
      <c r="E27" s="78"/>
      <c r="F27" s="78"/>
    </row>
    <row r="28" spans="1:18" ht="6.95" customHeight="1" x14ac:dyDescent="0.3">
      <c r="A28" s="79"/>
      <c r="B28" s="79"/>
      <c r="C28" s="80"/>
      <c r="D28" s="81"/>
      <c r="E28" s="81"/>
      <c r="F28" s="81"/>
    </row>
    <row r="29" spans="1:18" ht="11.45" customHeight="1" x14ac:dyDescent="0.2">
      <c r="A29" s="24" t="s">
        <v>52</v>
      </c>
      <c r="B29" s="24"/>
      <c r="C29" s="24"/>
      <c r="D29" s="24"/>
      <c r="E29" s="24"/>
      <c r="F29" s="24"/>
    </row>
    <row r="30" spans="1:18" ht="35.1" customHeight="1" x14ac:dyDescent="0.2">
      <c r="A30" s="24"/>
      <c r="B30" s="24"/>
      <c r="C30" s="24"/>
      <c r="D30" s="24"/>
      <c r="E30" s="24"/>
      <c r="F30" s="24"/>
      <c r="G30" s="24"/>
    </row>
    <row r="31" spans="1:18" ht="11.45" customHeight="1" x14ac:dyDescent="0.2">
      <c r="A31" s="24"/>
      <c r="B31" s="24"/>
      <c r="C31" s="24"/>
      <c r="D31" s="24"/>
      <c r="E31" s="24"/>
      <c r="F31" s="24"/>
      <c r="G31" s="24"/>
    </row>
    <row r="32" spans="1:18" ht="11.45" customHeight="1" x14ac:dyDescent="0.2">
      <c r="A32" s="24" t="s">
        <v>53</v>
      </c>
      <c r="B32" s="24"/>
      <c r="C32" s="24"/>
      <c r="D32" s="24"/>
      <c r="E32" s="24"/>
      <c r="F32" s="24"/>
      <c r="G32" s="24"/>
    </row>
    <row r="33" spans="1:7" ht="11.45" customHeight="1" x14ac:dyDescent="0.2">
      <c r="A33" s="24" t="s">
        <v>54</v>
      </c>
      <c r="B33" s="24"/>
      <c r="C33" s="24"/>
      <c r="D33" s="24"/>
      <c r="E33" s="24"/>
      <c r="F33" s="24"/>
    </row>
    <row r="34" spans="1:7" ht="11.45" customHeight="1" x14ac:dyDescent="0.2">
      <c r="A34" s="24" t="s">
        <v>79</v>
      </c>
      <c r="B34" s="24"/>
      <c r="C34" s="24"/>
      <c r="D34" s="24"/>
      <c r="E34" s="24"/>
      <c r="F34" s="24"/>
      <c r="G34" s="24"/>
    </row>
    <row r="35" spans="1:7" ht="12.6" customHeight="1" x14ac:dyDescent="0.2">
      <c r="A35" s="24"/>
      <c r="B35" s="24"/>
      <c r="C35" s="24"/>
      <c r="D35" s="24"/>
      <c r="E35" s="24"/>
      <c r="F35" s="24"/>
      <c r="G35" s="24"/>
    </row>
    <row r="36" spans="1:7" ht="12.6" customHeight="1" x14ac:dyDescent="0.2">
      <c r="A36" s="24"/>
      <c r="B36" s="24"/>
      <c r="C36" s="24"/>
      <c r="D36" s="24"/>
      <c r="E36" s="24"/>
      <c r="F36" s="24"/>
      <c r="G36" s="24"/>
    </row>
  </sheetData>
  <sheetProtection sheet="1" objects="1" scenarios="1"/>
  <mergeCells count="6">
    <mergeCell ref="A27:B27"/>
    <mergeCell ref="A8:B8"/>
    <mergeCell ref="A12:B12"/>
    <mergeCell ref="A16:B16"/>
    <mergeCell ref="A20:B20"/>
    <mergeCell ref="A22:B22"/>
  </mergeCells>
  <pageMargins left="0.39370078740157483" right="0.59055118110236227" top="0.59055118110236227" bottom="0.39370078740157483" header="0" footer="0"/>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Normal="100" zoomScaleSheetLayoutView="100" workbookViewId="0">
      <selection activeCell="K31" sqref="K31"/>
    </sheetView>
  </sheetViews>
  <sheetFormatPr baseColWidth="10" defaultRowHeight="12.75" x14ac:dyDescent="0.2"/>
  <cols>
    <col min="1" max="1" width="2.875" style="82" customWidth="1"/>
    <col min="2" max="2" width="32.75" style="82" customWidth="1"/>
    <col min="3" max="3" width="10.625" style="82" customWidth="1"/>
    <col min="4" max="4" width="9.375" style="82" customWidth="1"/>
    <col min="5" max="5" width="9" style="82" customWidth="1"/>
    <col min="6" max="6" width="10" style="82" customWidth="1"/>
    <col min="7" max="7" width="7.625" style="82" customWidth="1"/>
    <col min="8" max="16384" width="11" style="82"/>
  </cols>
  <sheetData>
    <row r="1" spans="1:13" ht="14.25" customHeight="1" x14ac:dyDescent="0.2">
      <c r="A1" s="26" t="s">
        <v>80</v>
      </c>
      <c r="B1" s="3"/>
      <c r="C1" s="3"/>
      <c r="D1" s="3"/>
      <c r="E1" s="3"/>
      <c r="F1" s="3"/>
      <c r="G1" s="3"/>
    </row>
    <row r="2" spans="1:13" ht="14.25" customHeight="1" x14ac:dyDescent="0.2">
      <c r="A2" s="4" t="s">
        <v>81</v>
      </c>
      <c r="B2" s="5"/>
      <c r="C2" s="4"/>
      <c r="D2" s="5"/>
      <c r="E2" s="5"/>
      <c r="F2" s="5"/>
      <c r="G2" s="5"/>
    </row>
    <row r="3" spans="1:13" ht="31.5" customHeight="1" x14ac:dyDescent="0.2">
      <c r="A3" s="67"/>
      <c r="B3" s="83"/>
      <c r="C3" s="68" t="s">
        <v>82</v>
      </c>
      <c r="D3" s="69" t="s">
        <v>83</v>
      </c>
      <c r="E3" s="69" t="s">
        <v>84</v>
      </c>
      <c r="F3" s="69" t="s">
        <v>85</v>
      </c>
      <c r="G3" s="84" t="s">
        <v>86</v>
      </c>
    </row>
    <row r="4" spans="1:13" ht="14.25" customHeight="1" x14ac:dyDescent="0.2">
      <c r="A4" s="12" t="s">
        <v>9</v>
      </c>
      <c r="B4" s="3" t="s">
        <v>10</v>
      </c>
      <c r="C4" s="43">
        <v>15.464647264583839</v>
      </c>
      <c r="D4" s="71">
        <v>67.41338708199433</v>
      </c>
      <c r="E4" s="43" t="s">
        <v>47</v>
      </c>
      <c r="F4" s="43">
        <v>17.095484110976962</v>
      </c>
      <c r="G4" s="43">
        <f>SUM(C4:F4)</f>
        <v>99.973518457555144</v>
      </c>
    </row>
    <row r="5" spans="1:13" ht="14.25" customHeight="1" x14ac:dyDescent="0.2">
      <c r="A5" s="12"/>
      <c r="B5" s="72" t="s">
        <v>12</v>
      </c>
      <c r="C5" s="43">
        <v>23.604443618246727</v>
      </c>
      <c r="D5" s="71">
        <v>69.121561268777214</v>
      </c>
      <c r="E5" s="43">
        <v>0.24546222515153421</v>
      </c>
      <c r="F5" s="43">
        <v>7.0285328878245279</v>
      </c>
      <c r="G5" s="43">
        <f t="shared" ref="G5:G26" si="0">SUM(C5:F5)</f>
        <v>100</v>
      </c>
    </row>
    <row r="6" spans="1:13" ht="14.25" customHeight="1" x14ac:dyDescent="0.2">
      <c r="A6" s="12"/>
      <c r="B6" s="3" t="s">
        <v>15</v>
      </c>
      <c r="C6" s="43">
        <v>23.847384447392876</v>
      </c>
      <c r="D6" s="71">
        <v>75.117740924506194</v>
      </c>
      <c r="E6" s="71" t="s">
        <v>47</v>
      </c>
      <c r="F6" s="43">
        <v>1.0348746281009253</v>
      </c>
      <c r="G6" s="43">
        <f t="shared" si="0"/>
        <v>99.999999999999986</v>
      </c>
    </row>
    <row r="7" spans="1:13" ht="14.25" customHeight="1" x14ac:dyDescent="0.2">
      <c r="A7" s="12"/>
      <c r="B7" s="3" t="s">
        <v>13</v>
      </c>
      <c r="C7" s="43">
        <v>18.913452861935877</v>
      </c>
      <c r="D7" s="71">
        <v>80.429575212769635</v>
      </c>
      <c r="E7" s="71" t="s">
        <v>47</v>
      </c>
      <c r="F7" s="71">
        <v>0.65697192529449411</v>
      </c>
      <c r="G7" s="43">
        <f t="shared" si="0"/>
        <v>100.00000000000001</v>
      </c>
    </row>
    <row r="8" spans="1:13" ht="14.25" customHeight="1" x14ac:dyDescent="0.2">
      <c r="A8" s="12"/>
      <c r="B8" s="3" t="s">
        <v>16</v>
      </c>
      <c r="C8" s="43">
        <v>9.1946701356512666</v>
      </c>
      <c r="D8" s="71">
        <v>90.805329864348735</v>
      </c>
      <c r="E8" s="71" t="s">
        <v>47</v>
      </c>
      <c r="F8" s="71">
        <v>0</v>
      </c>
      <c r="G8" s="43">
        <f t="shared" si="0"/>
        <v>100</v>
      </c>
      <c r="I8" s="85"/>
      <c r="J8" s="85"/>
      <c r="K8" s="85"/>
      <c r="L8" s="85"/>
      <c r="M8" s="85"/>
    </row>
    <row r="9" spans="1:13" ht="28.5" customHeight="1" x14ac:dyDescent="0.2">
      <c r="A9" s="218" t="s">
        <v>8</v>
      </c>
      <c r="B9" s="218"/>
      <c r="C9" s="73">
        <v>19.07141031260819</v>
      </c>
      <c r="D9" s="73">
        <v>71.088207753988144</v>
      </c>
      <c r="E9" s="73">
        <v>6.608368746785219E-2</v>
      </c>
      <c r="F9" s="73">
        <v>9.7742982459358192</v>
      </c>
      <c r="G9" s="73">
        <f t="shared" si="0"/>
        <v>100.00000000000001</v>
      </c>
    </row>
    <row r="10" spans="1:13" ht="6.95" customHeight="1" x14ac:dyDescent="0.2">
      <c r="A10" s="3"/>
      <c r="B10" s="3"/>
      <c r="C10" s="43"/>
      <c r="D10" s="43"/>
      <c r="E10" s="43"/>
      <c r="F10" s="43"/>
      <c r="G10" s="43"/>
    </row>
    <row r="11" spans="1:13" ht="14.25" customHeight="1" x14ac:dyDescent="0.2">
      <c r="A11" s="12" t="s">
        <v>9</v>
      </c>
      <c r="B11" s="3" t="s">
        <v>19</v>
      </c>
      <c r="C11" s="43">
        <v>55.392583113484847</v>
      </c>
      <c r="D11" s="71">
        <v>35.213623157145094</v>
      </c>
      <c r="E11" s="71">
        <v>0</v>
      </c>
      <c r="F11" s="43">
        <v>9.3937937293700458</v>
      </c>
      <c r="G11" s="43">
        <f t="shared" si="0"/>
        <v>99.999999999999986</v>
      </c>
    </row>
    <row r="12" spans="1:13" ht="14.25" customHeight="1" x14ac:dyDescent="0.2">
      <c r="A12" s="12"/>
      <c r="B12" s="3" t="s">
        <v>20</v>
      </c>
      <c r="C12" s="71">
        <v>1.3786377800581264</v>
      </c>
      <c r="D12" s="71">
        <v>31.396484572006493</v>
      </c>
      <c r="E12" s="71">
        <v>66.80459712918146</v>
      </c>
      <c r="F12" s="71">
        <v>0.42028051875392547</v>
      </c>
      <c r="G12" s="43">
        <f t="shared" si="0"/>
        <v>100.00000000000001</v>
      </c>
    </row>
    <row r="13" spans="1:13" ht="28.5" customHeight="1" x14ac:dyDescent="0.2">
      <c r="A13" s="218" t="s">
        <v>18</v>
      </c>
      <c r="B13" s="218"/>
      <c r="C13" s="73">
        <v>48.394407959062491</v>
      </c>
      <c r="D13" s="73">
        <v>34.719065608300902</v>
      </c>
      <c r="E13" s="44">
        <v>8.6553624058510081</v>
      </c>
      <c r="F13" s="73">
        <v>8.2311640267855974</v>
      </c>
      <c r="G13" s="73">
        <f t="shared" si="0"/>
        <v>100</v>
      </c>
    </row>
    <row r="14" spans="1:13" ht="6.95" customHeight="1" x14ac:dyDescent="0.2">
      <c r="A14" s="3"/>
      <c r="B14" s="3"/>
      <c r="C14" s="43"/>
      <c r="D14" s="43"/>
      <c r="E14" s="43"/>
      <c r="F14" s="43"/>
      <c r="G14" s="43"/>
    </row>
    <row r="15" spans="1:13" ht="14.25" customHeight="1" x14ac:dyDescent="0.2">
      <c r="A15" s="12" t="s">
        <v>9</v>
      </c>
      <c r="B15" s="3" t="s">
        <v>25</v>
      </c>
      <c r="C15" s="43">
        <v>15.888193228193812</v>
      </c>
      <c r="D15" s="71">
        <v>81.549808150185058</v>
      </c>
      <c r="E15" s="71" t="s">
        <v>47</v>
      </c>
      <c r="F15" s="43">
        <v>2.5619986216211346</v>
      </c>
      <c r="G15" s="43">
        <f t="shared" si="0"/>
        <v>100</v>
      </c>
    </row>
    <row r="16" spans="1:13" ht="14.25" customHeight="1" x14ac:dyDescent="0.2">
      <c r="A16" s="12"/>
      <c r="B16" s="3" t="s">
        <v>27</v>
      </c>
      <c r="C16" s="71" t="s">
        <v>47</v>
      </c>
      <c r="D16" s="71">
        <v>100</v>
      </c>
      <c r="E16" s="71" t="s">
        <v>47</v>
      </c>
      <c r="F16" s="71" t="s">
        <v>47</v>
      </c>
      <c r="G16" s="43">
        <f t="shared" si="0"/>
        <v>100</v>
      </c>
    </row>
    <row r="17" spans="1:7" ht="28.5" customHeight="1" x14ac:dyDescent="0.2">
      <c r="A17" s="218" t="s">
        <v>24</v>
      </c>
      <c r="B17" s="218"/>
      <c r="C17" s="74">
        <v>13.754652606054831</v>
      </c>
      <c r="D17" s="74">
        <v>84.027385885580756</v>
      </c>
      <c r="E17" s="44" t="s">
        <v>47</v>
      </c>
      <c r="F17" s="74">
        <v>2.2179615083644149</v>
      </c>
      <c r="G17" s="74">
        <f t="shared" si="0"/>
        <v>100</v>
      </c>
    </row>
    <row r="18" spans="1:7" ht="6.95" customHeight="1" x14ac:dyDescent="0.2">
      <c r="A18" s="3"/>
      <c r="B18" s="3"/>
      <c r="C18" s="43"/>
      <c r="D18" s="43"/>
      <c r="E18" s="43"/>
      <c r="F18" s="43"/>
      <c r="G18" s="43"/>
    </row>
    <row r="19" spans="1:7" ht="14.25" customHeight="1" x14ac:dyDescent="0.2">
      <c r="A19" s="12" t="s">
        <v>9</v>
      </c>
      <c r="B19" s="3" t="s">
        <v>30</v>
      </c>
      <c r="C19" s="43">
        <v>3.5106196243637</v>
      </c>
      <c r="D19" s="71">
        <v>96.489380375636301</v>
      </c>
      <c r="E19" s="71" t="s">
        <v>47</v>
      </c>
      <c r="F19" s="71" t="s">
        <v>47</v>
      </c>
      <c r="G19" s="43">
        <f t="shared" si="0"/>
        <v>100</v>
      </c>
    </row>
    <row r="20" spans="1:7" ht="6.95" customHeight="1" x14ac:dyDescent="0.2">
      <c r="A20" s="3"/>
      <c r="B20" s="3"/>
      <c r="C20" s="43"/>
      <c r="D20" s="43"/>
      <c r="E20" s="43"/>
      <c r="F20" s="43"/>
      <c r="G20" s="43"/>
    </row>
    <row r="21" spans="1:7" ht="15" x14ac:dyDescent="0.2">
      <c r="A21" s="62" t="s">
        <v>67</v>
      </c>
      <c r="B21" s="62"/>
      <c r="C21" s="86">
        <v>20.702375676090121</v>
      </c>
      <c r="D21" s="86">
        <v>69.567361511602812</v>
      </c>
      <c r="E21" s="86">
        <v>0.79083563018686243</v>
      </c>
      <c r="F21" s="86">
        <v>8.9394271821202071</v>
      </c>
      <c r="G21" s="86">
        <f t="shared" si="0"/>
        <v>100</v>
      </c>
    </row>
    <row r="22" spans="1:7" ht="6.95" customHeight="1" x14ac:dyDescent="0.2">
      <c r="A22" s="230"/>
      <c r="B22" s="230"/>
      <c r="C22" s="43"/>
      <c r="D22" s="71"/>
      <c r="E22" s="43"/>
      <c r="F22" s="43"/>
      <c r="G22" s="43"/>
    </row>
    <row r="23" spans="1:7" ht="31.5" customHeight="1" x14ac:dyDescent="0.2">
      <c r="A23" s="231" t="s">
        <v>87</v>
      </c>
      <c r="B23" s="231"/>
      <c r="C23" s="77"/>
      <c r="D23" s="77"/>
      <c r="E23" s="77"/>
      <c r="F23" s="77"/>
      <c r="G23" s="77"/>
    </row>
    <row r="24" spans="1:7" ht="14.25" customHeight="1" x14ac:dyDescent="0.2">
      <c r="A24" s="12" t="s">
        <v>32</v>
      </c>
      <c r="B24" s="3" t="s">
        <v>51</v>
      </c>
      <c r="C24" s="71">
        <v>10.964927110524252</v>
      </c>
      <c r="D24" s="71">
        <v>87.619364484511991</v>
      </c>
      <c r="E24" s="71" t="s">
        <v>47</v>
      </c>
      <c r="F24" s="71">
        <v>1.4157084049637565</v>
      </c>
      <c r="G24" s="71">
        <f t="shared" si="0"/>
        <v>100</v>
      </c>
    </row>
    <row r="25" spans="1:7" ht="14.25" customHeight="1" x14ac:dyDescent="0.2">
      <c r="A25" s="12" t="s">
        <v>37</v>
      </c>
      <c r="B25" s="3" t="s">
        <v>38</v>
      </c>
      <c r="C25" s="43">
        <v>0.30593680591310868</v>
      </c>
      <c r="D25" s="71">
        <v>99.694063194086894</v>
      </c>
      <c r="E25" s="71" t="s">
        <v>47</v>
      </c>
      <c r="F25" s="71" t="s">
        <v>47</v>
      </c>
      <c r="G25" s="43">
        <f t="shared" si="0"/>
        <v>100</v>
      </c>
    </row>
    <row r="26" spans="1:7" ht="14.25" customHeight="1" x14ac:dyDescent="0.2">
      <c r="A26" s="12" t="s">
        <v>39</v>
      </c>
      <c r="B26" s="3" t="s">
        <v>40</v>
      </c>
      <c r="C26" s="43">
        <v>0.35736142452455211</v>
      </c>
      <c r="D26" s="71">
        <v>99.642638575475445</v>
      </c>
      <c r="E26" s="71" t="s">
        <v>47</v>
      </c>
      <c r="F26" s="71" t="s">
        <v>47</v>
      </c>
      <c r="G26" s="43">
        <f t="shared" si="0"/>
        <v>100</v>
      </c>
    </row>
    <row r="27" spans="1:7" ht="6.95" customHeight="1" x14ac:dyDescent="0.2">
      <c r="A27" s="12"/>
      <c r="B27" s="3"/>
      <c r="C27" s="43"/>
      <c r="D27" s="71"/>
      <c r="E27" s="43"/>
      <c r="F27" s="43"/>
      <c r="G27" s="43"/>
    </row>
    <row r="28" spans="1:7" ht="6.95" customHeight="1" x14ac:dyDescent="0.3">
      <c r="A28" s="55"/>
      <c r="B28" s="56"/>
      <c r="C28" s="87"/>
      <c r="D28" s="87"/>
      <c r="E28" s="87"/>
      <c r="F28" s="87"/>
      <c r="G28" s="88"/>
    </row>
    <row r="29" spans="1:7" x14ac:dyDescent="0.2">
      <c r="A29" s="24" t="s">
        <v>52</v>
      </c>
      <c r="B29" s="3"/>
      <c r="C29" s="3"/>
      <c r="D29" s="3"/>
      <c r="E29" s="3"/>
      <c r="F29" s="3"/>
      <c r="G29" s="3"/>
    </row>
    <row r="30" spans="1:7" ht="35.1" customHeight="1" x14ac:dyDescent="0.2">
      <c r="A30" s="24"/>
      <c r="B30" s="24"/>
      <c r="C30" s="24"/>
      <c r="D30" s="24"/>
      <c r="E30" s="24"/>
      <c r="F30" s="24"/>
      <c r="G30" s="24"/>
    </row>
    <row r="31" spans="1:7" x14ac:dyDescent="0.2">
      <c r="A31" s="24"/>
      <c r="B31" s="24"/>
      <c r="C31" s="24"/>
      <c r="D31" s="24"/>
      <c r="E31" s="24"/>
      <c r="F31" s="24"/>
      <c r="G31" s="24"/>
    </row>
    <row r="32" spans="1:7" ht="11.45" customHeight="1" x14ac:dyDescent="0.2">
      <c r="A32" s="24" t="s">
        <v>53</v>
      </c>
      <c r="B32" s="24"/>
      <c r="C32" s="24"/>
      <c r="D32" s="24"/>
      <c r="E32" s="24"/>
      <c r="F32" s="24"/>
      <c r="G32" s="24"/>
    </row>
    <row r="33" spans="1:7" ht="27" customHeight="1" x14ac:dyDescent="0.2">
      <c r="A33" s="224" t="s">
        <v>88</v>
      </c>
      <c r="B33" s="225"/>
      <c r="C33" s="225"/>
      <c r="D33" s="225"/>
      <c r="E33" s="225"/>
      <c r="F33" s="225"/>
      <c r="G33" s="225"/>
    </row>
    <row r="34" spans="1:7" ht="11.45" customHeight="1" x14ac:dyDescent="0.2">
      <c r="A34" s="24" t="s">
        <v>54</v>
      </c>
      <c r="B34" s="24"/>
      <c r="C34" s="24"/>
      <c r="D34" s="24"/>
      <c r="E34" s="24"/>
      <c r="F34" s="24"/>
    </row>
    <row r="35" spans="1:7" ht="24" customHeight="1" x14ac:dyDescent="0.2">
      <c r="A35" s="228" t="s">
        <v>89</v>
      </c>
      <c r="B35" s="229"/>
      <c r="C35" s="229"/>
      <c r="D35" s="229"/>
      <c r="E35" s="229"/>
      <c r="F35" s="229"/>
      <c r="G35" s="229"/>
    </row>
    <row r="36" spans="1:7" x14ac:dyDescent="0.2">
      <c r="A36" s="24"/>
      <c r="B36" s="24"/>
      <c r="C36" s="24"/>
      <c r="D36" s="24"/>
      <c r="E36" s="24"/>
      <c r="F36" s="24"/>
      <c r="G36" s="24"/>
    </row>
  </sheetData>
  <sheetProtection sheet="1" objects="1" scenarios="1"/>
  <mergeCells count="7">
    <mergeCell ref="A35:G35"/>
    <mergeCell ref="A9:B9"/>
    <mergeCell ref="A13:B13"/>
    <mergeCell ref="A17:B17"/>
    <mergeCell ref="A22:B22"/>
    <mergeCell ref="A23:B23"/>
    <mergeCell ref="A33:G33"/>
  </mergeCells>
  <pageMargins left="0.51181102362204722" right="0.51181102362204722" top="0.78740157480314965" bottom="0.78740157480314965" header="0.31496062992125984" footer="0.31496062992125984"/>
  <pageSetup paperSize="9" fitToHeight="0"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zoomScaleNormal="100" zoomScaleSheetLayoutView="100" workbookViewId="0">
      <selection activeCell="K31" sqref="K31"/>
    </sheetView>
  </sheetViews>
  <sheetFormatPr baseColWidth="10" defaultColWidth="10" defaultRowHeight="12.6" customHeight="1" x14ac:dyDescent="0.2"/>
  <cols>
    <col min="1" max="1" width="3.875" style="3" customWidth="1"/>
    <col min="2" max="2" width="33.25" style="3" customWidth="1"/>
    <col min="3" max="4" width="10" style="3"/>
    <col min="5" max="5" width="10" style="22"/>
    <col min="6" max="6" width="15.5" style="22" bestFit="1" customWidth="1"/>
    <col min="7" max="16384" width="10" style="22"/>
  </cols>
  <sheetData>
    <row r="1" spans="1:21" s="3" customFormat="1" ht="14.25" customHeight="1" x14ac:dyDescent="0.2">
      <c r="A1" s="26" t="s">
        <v>90</v>
      </c>
    </row>
    <row r="2" spans="1:21" s="5" customFormat="1" ht="14.25" customHeight="1" x14ac:dyDescent="0.2">
      <c r="A2" s="4" t="s">
        <v>91</v>
      </c>
      <c r="U2" s="6"/>
    </row>
    <row r="3" spans="1:21" s="3" customFormat="1" ht="30" x14ac:dyDescent="0.2">
      <c r="A3" s="67"/>
      <c r="B3" s="83"/>
      <c r="C3" s="89" t="s">
        <v>92</v>
      </c>
      <c r="D3" s="89" t="s">
        <v>93</v>
      </c>
      <c r="E3" s="89" t="s">
        <v>94</v>
      </c>
      <c r="F3" s="69" t="s">
        <v>46</v>
      </c>
    </row>
    <row r="4" spans="1:21" s="3" customFormat="1" ht="14.25" customHeight="1" x14ac:dyDescent="0.2">
      <c r="A4" s="11" t="s">
        <v>9</v>
      </c>
      <c r="B4" s="13" t="s">
        <v>10</v>
      </c>
      <c r="C4" s="42">
        <v>184233.269</v>
      </c>
      <c r="D4" s="42">
        <v>188379.34899999999</v>
      </c>
      <c r="E4" s="42">
        <f>+'[2]2015'!F8</f>
        <v>194605.16200000001</v>
      </c>
      <c r="F4" s="90">
        <f t="shared" ref="F4" si="0">(E4-D4)*100/D4</f>
        <v>3.3049339182077881</v>
      </c>
      <c r="N4" s="22"/>
    </row>
    <row r="5" spans="1:21" s="3" customFormat="1" ht="14.25" customHeight="1" x14ac:dyDescent="0.2">
      <c r="A5" s="11"/>
      <c r="B5" s="19" t="s">
        <v>12</v>
      </c>
      <c r="C5" s="42">
        <v>95102.930999999997</v>
      </c>
      <c r="D5" s="42">
        <v>97251.428</v>
      </c>
      <c r="E5" s="42">
        <f>+'[2]2015'!F10</f>
        <v>95756.025999999998</v>
      </c>
      <c r="F5" s="90">
        <f>(E5-D5)*100/D5</f>
        <v>-1.5376658530916398</v>
      </c>
      <c r="N5" s="22"/>
    </row>
    <row r="6" spans="1:21" s="3" customFormat="1" ht="14.25" customHeight="1" x14ac:dyDescent="0.2">
      <c r="A6" s="11"/>
      <c r="B6" s="13" t="s">
        <v>15</v>
      </c>
      <c r="C6" s="42">
        <v>86573.495999999999</v>
      </c>
      <c r="D6" s="42">
        <v>86629.096999999994</v>
      </c>
      <c r="E6" s="42">
        <f>+'[2]2015'!F11</f>
        <v>84419.288</v>
      </c>
      <c r="F6" s="90">
        <f>(E6-D6)*100/D6</f>
        <v>-2.5508854144006534</v>
      </c>
      <c r="N6" s="22"/>
    </row>
    <row r="7" spans="1:21" s="3" customFormat="1" ht="14.25" customHeight="1" x14ac:dyDescent="0.2">
      <c r="A7" s="11"/>
      <c r="B7" s="13" t="s">
        <v>13</v>
      </c>
      <c r="C7" s="42">
        <v>60273.071000000004</v>
      </c>
      <c r="D7" s="42">
        <v>55924.659</v>
      </c>
      <c r="E7" s="42">
        <f>+'[2]2015'!F12</f>
        <v>57037.976000000002</v>
      </c>
      <c r="F7" s="90">
        <f t="shared" ref="F7:F18" si="1">(E7-D7)*100/D7</f>
        <v>1.9907443691342002</v>
      </c>
      <c r="N7" s="22"/>
    </row>
    <row r="8" spans="1:21" s="13" customFormat="1" ht="28.5" customHeight="1" x14ac:dyDescent="0.2">
      <c r="A8" s="218" t="s">
        <v>8</v>
      </c>
      <c r="B8" s="218"/>
      <c r="C8" s="60">
        <v>426182.76699999999</v>
      </c>
      <c r="D8" s="60">
        <f>SUM(D4:D7)</f>
        <v>428184.533</v>
      </c>
      <c r="E8" s="60">
        <f>SUM(E4:E7)</f>
        <v>431818.45200000005</v>
      </c>
      <c r="F8" s="91">
        <f>(E8-D8)/D8*100</f>
        <v>0.84868058510652755</v>
      </c>
      <c r="M8" s="11"/>
      <c r="N8" s="92"/>
    </row>
    <row r="9" spans="1:21" ht="6.95" customHeight="1" x14ac:dyDescent="0.2">
      <c r="A9" s="13"/>
      <c r="B9" s="13"/>
      <c r="C9" s="42"/>
      <c r="D9" s="48"/>
      <c r="E9" s="48"/>
      <c r="F9" s="93"/>
      <c r="M9" s="3"/>
    </row>
    <row r="10" spans="1:21" s="3" customFormat="1" ht="14.25" customHeight="1" x14ac:dyDescent="0.2">
      <c r="A10" s="11" t="s">
        <v>9</v>
      </c>
      <c r="B10" s="13" t="s">
        <v>19</v>
      </c>
      <c r="C10" s="42">
        <v>40820.158000000003</v>
      </c>
      <c r="D10" s="42">
        <v>47219.470999999998</v>
      </c>
      <c r="E10" s="42">
        <f>+'[2]2015'!F16</f>
        <v>45784.858999999997</v>
      </c>
      <c r="F10" s="90">
        <f t="shared" si="1"/>
        <v>-3.0381788902294162</v>
      </c>
      <c r="N10" s="22"/>
    </row>
    <row r="11" spans="1:21" s="3" customFormat="1" ht="14.25" customHeight="1" x14ac:dyDescent="0.2">
      <c r="A11" s="11"/>
      <c r="B11" s="13" t="s">
        <v>20</v>
      </c>
      <c r="C11" s="42">
        <v>5262.1319999999996</v>
      </c>
      <c r="D11" s="42">
        <v>5444.8140000000003</v>
      </c>
      <c r="E11" s="42">
        <f>+'[2]2015'!F17</f>
        <v>5360.6809999999996</v>
      </c>
      <c r="F11" s="90">
        <f t="shared" si="1"/>
        <v>-1.5451951159396944</v>
      </c>
      <c r="N11" s="22"/>
    </row>
    <row r="12" spans="1:21" s="92" customFormat="1" ht="28.5" customHeight="1" x14ac:dyDescent="0.2">
      <c r="A12" s="218" t="s">
        <v>18</v>
      </c>
      <c r="B12" s="218"/>
      <c r="C12" s="60">
        <v>46082.29</v>
      </c>
      <c r="D12" s="60">
        <f t="shared" ref="D12:E12" si="2">SUM(D10:D11)</f>
        <v>52664.284999999996</v>
      </c>
      <c r="E12" s="60">
        <f t="shared" si="2"/>
        <v>51145.539999999994</v>
      </c>
      <c r="F12" s="91">
        <f t="shared" si="1"/>
        <v>-2.8838234488515373</v>
      </c>
      <c r="M12" s="13"/>
    </row>
    <row r="13" spans="1:21" ht="6.95" customHeight="1" x14ac:dyDescent="0.2">
      <c r="A13" s="13"/>
      <c r="B13" s="13"/>
      <c r="C13" s="42"/>
      <c r="D13" s="48"/>
      <c r="E13" s="48"/>
      <c r="F13" s="93"/>
      <c r="M13" s="3"/>
    </row>
    <row r="14" spans="1:21" s="3" customFormat="1" ht="14.25" customHeight="1" x14ac:dyDescent="0.2">
      <c r="A14" s="11" t="s">
        <v>9</v>
      </c>
      <c r="B14" s="13" t="s">
        <v>25</v>
      </c>
      <c r="C14" s="42">
        <v>14528.825999999999</v>
      </c>
      <c r="D14" s="42">
        <v>18923.476999999999</v>
      </c>
      <c r="E14" s="42">
        <f>+'[2]2015'!F20</f>
        <v>17655.048999999999</v>
      </c>
      <c r="F14" s="90">
        <f t="shared" si="1"/>
        <v>-6.7029330814839154</v>
      </c>
      <c r="N14" s="22"/>
    </row>
    <row r="15" spans="1:21" s="3" customFormat="1" ht="14.25" customHeight="1" x14ac:dyDescent="0.2">
      <c r="A15" s="11"/>
      <c r="B15" s="13" t="s">
        <v>27</v>
      </c>
      <c r="C15" s="42">
        <v>2946.9189999999999</v>
      </c>
      <c r="D15" s="42">
        <v>2925.5</v>
      </c>
      <c r="E15" s="42">
        <f>+'[2]2015'!F21</f>
        <v>2796.4630000000002</v>
      </c>
      <c r="F15" s="90">
        <f t="shared" si="1"/>
        <v>-4.4107673901897044</v>
      </c>
      <c r="N15" s="22"/>
    </row>
    <row r="16" spans="1:21" s="92" customFormat="1" ht="28.5" customHeight="1" x14ac:dyDescent="0.2">
      <c r="A16" s="218" t="s">
        <v>24</v>
      </c>
      <c r="B16" s="218"/>
      <c r="C16" s="38">
        <v>17475.744999999999</v>
      </c>
      <c r="D16" s="38">
        <f>SUM(D14:D15)</f>
        <v>21848.976999999999</v>
      </c>
      <c r="E16" s="38">
        <f>SUM(E14:E15)</f>
        <v>20451.511999999999</v>
      </c>
      <c r="F16" s="91">
        <f>(E16-D16)*100/D16</f>
        <v>-6.3960202804918511</v>
      </c>
      <c r="M16" s="13"/>
    </row>
    <row r="17" spans="1:14" ht="6.95" customHeight="1" x14ac:dyDescent="0.2">
      <c r="A17" s="13"/>
      <c r="B17" s="13"/>
      <c r="C17" s="42"/>
      <c r="D17" s="48"/>
      <c r="E17" s="48"/>
      <c r="F17" s="93"/>
      <c r="M17" s="3"/>
    </row>
    <row r="18" spans="1:14" s="3" customFormat="1" ht="14.25" customHeight="1" x14ac:dyDescent="0.2">
      <c r="A18" s="11" t="s">
        <v>9</v>
      </c>
      <c r="B18" s="13" t="s">
        <v>30</v>
      </c>
      <c r="C18" s="42">
        <v>22077.744999999999</v>
      </c>
      <c r="D18" s="42">
        <v>22335.499</v>
      </c>
      <c r="E18" s="42">
        <f>+'[2]2015'!F25</f>
        <v>22788.348999999998</v>
      </c>
      <c r="F18" s="90">
        <f t="shared" si="1"/>
        <v>2.0274899611600286</v>
      </c>
      <c r="N18" s="22"/>
    </row>
    <row r="19" spans="1:14" s="3" customFormat="1" ht="6.75" customHeight="1" x14ac:dyDescent="0.2">
      <c r="A19" s="218"/>
      <c r="B19" s="218"/>
      <c r="C19" s="47"/>
      <c r="D19" s="42"/>
      <c r="E19" s="42"/>
      <c r="F19" s="90"/>
      <c r="M19" s="22"/>
      <c r="N19" s="22"/>
    </row>
    <row r="20" spans="1:14" s="92" customFormat="1" ht="14.25" customHeight="1" x14ac:dyDescent="0.2">
      <c r="A20" s="232" t="s">
        <v>67</v>
      </c>
      <c r="B20" s="232"/>
      <c r="C20" s="40">
        <f>C18+C16+C12+C8</f>
        <v>511818.54700000002</v>
      </c>
      <c r="D20" s="40">
        <f>D18+D16+D12+D8</f>
        <v>525033.29399999999</v>
      </c>
      <c r="E20" s="40">
        <f>E18+E16+E12+E8</f>
        <v>526203.853</v>
      </c>
      <c r="F20" s="94">
        <f>(E20-D20)/D20*100</f>
        <v>0.22294948022858305</v>
      </c>
      <c r="M20" s="13"/>
    </row>
    <row r="21" spans="1:14" s="3" customFormat="1" ht="6.95" customHeight="1" x14ac:dyDescent="0.2">
      <c r="A21" s="24"/>
      <c r="B21" s="24"/>
      <c r="C21" s="24"/>
      <c r="D21" s="24"/>
      <c r="E21" s="24"/>
      <c r="F21" s="24"/>
    </row>
    <row r="22" spans="1:14" s="13" customFormat="1" ht="30.75" customHeight="1" x14ac:dyDescent="0.2">
      <c r="A22" s="231" t="s">
        <v>95</v>
      </c>
      <c r="B22" s="231"/>
      <c r="C22" s="65"/>
      <c r="D22" s="65"/>
      <c r="E22" s="65"/>
      <c r="F22" s="65"/>
    </row>
    <row r="23" spans="1:14" ht="14.25" customHeight="1" x14ac:dyDescent="0.2">
      <c r="A23" s="11" t="s">
        <v>32</v>
      </c>
      <c r="B23" s="13" t="s">
        <v>51</v>
      </c>
      <c r="C23" s="59">
        <v>56466.127999999997</v>
      </c>
      <c r="D23" s="59">
        <f>+'[2]2015'!F29</f>
        <v>60340.633000000002</v>
      </c>
      <c r="E23" s="59" t="s">
        <v>47</v>
      </c>
      <c r="F23" s="71">
        <f>(D23-C23)/C23*100</f>
        <v>6.8616445597261517</v>
      </c>
      <c r="M23" s="3"/>
    </row>
    <row r="24" spans="1:14" ht="14.25" customHeight="1" x14ac:dyDescent="0.2">
      <c r="A24" s="11" t="s">
        <v>37</v>
      </c>
      <c r="B24" s="13" t="s">
        <v>38</v>
      </c>
      <c r="C24" s="59">
        <v>12910.471</v>
      </c>
      <c r="D24" s="59">
        <f>+'[2]2015'!F30</f>
        <v>13135.444</v>
      </c>
      <c r="E24" s="59" t="s">
        <v>47</v>
      </c>
      <c r="F24" s="90">
        <f>(D24-C24)/C24*100</f>
        <v>1.7425622969138768</v>
      </c>
      <c r="M24" s="3"/>
    </row>
    <row r="25" spans="1:14" ht="14.25" customHeight="1" x14ac:dyDescent="0.2">
      <c r="A25" s="11" t="s">
        <v>39</v>
      </c>
      <c r="B25" s="13" t="s">
        <v>40</v>
      </c>
      <c r="C25" s="59">
        <v>12607.620999999999</v>
      </c>
      <c r="D25" s="59">
        <f>+'[2]2015'!F31</f>
        <v>12810.063</v>
      </c>
      <c r="E25" s="59" t="s">
        <v>47</v>
      </c>
      <c r="F25" s="90">
        <f t="shared" ref="F25" si="3">(D25-C25)/C25*100</f>
        <v>1.6057113391971485</v>
      </c>
      <c r="M25" s="3"/>
    </row>
    <row r="26" spans="1:14" s="3" customFormat="1" ht="6.95" customHeight="1" x14ac:dyDescent="0.2">
      <c r="A26" s="24"/>
      <c r="B26" s="24"/>
      <c r="C26" s="24"/>
      <c r="D26" s="24"/>
      <c r="E26" s="24"/>
      <c r="F26" s="24"/>
    </row>
    <row r="27" spans="1:14" s="3" customFormat="1" ht="6.95" customHeight="1" x14ac:dyDescent="0.2">
      <c r="A27" s="67"/>
      <c r="B27" s="67"/>
      <c r="C27" s="67"/>
      <c r="D27" s="67"/>
      <c r="E27" s="67"/>
      <c r="F27" s="67"/>
    </row>
    <row r="28" spans="1:14" s="3" customFormat="1" ht="12.6" customHeight="1" x14ac:dyDescent="0.2">
      <c r="A28" s="24" t="s">
        <v>52</v>
      </c>
      <c r="B28" s="24"/>
      <c r="C28" s="24"/>
      <c r="D28" s="24"/>
      <c r="E28" s="24"/>
      <c r="F28" s="24"/>
    </row>
    <row r="29" spans="1:14" s="3" customFormat="1" ht="35.1" customHeight="1" x14ac:dyDescent="0.2">
      <c r="A29" s="24"/>
      <c r="B29" s="24"/>
      <c r="C29" s="24"/>
      <c r="D29" s="24"/>
      <c r="E29" s="24"/>
      <c r="F29" s="24"/>
    </row>
    <row r="30" spans="1:14" s="3" customFormat="1" ht="12.6" customHeight="1" x14ac:dyDescent="0.2">
      <c r="A30" s="24"/>
      <c r="B30" s="24"/>
      <c r="C30" s="24"/>
      <c r="D30" s="24"/>
      <c r="E30" s="24"/>
      <c r="F30" s="24"/>
    </row>
    <row r="31" spans="1:14" s="3" customFormat="1" ht="11.45" customHeight="1" x14ac:dyDescent="0.2">
      <c r="A31" s="24" t="s">
        <v>53</v>
      </c>
      <c r="B31" s="24"/>
      <c r="C31" s="24"/>
      <c r="D31" s="24"/>
      <c r="E31" s="24"/>
      <c r="F31" s="24"/>
    </row>
    <row r="32" spans="1:14" ht="27.75" customHeight="1" x14ac:dyDescent="0.2">
      <c r="A32" s="224" t="s">
        <v>88</v>
      </c>
      <c r="B32" s="224"/>
      <c r="C32" s="224"/>
      <c r="D32" s="224"/>
      <c r="E32" s="224"/>
      <c r="F32" s="224"/>
      <c r="G32" s="65"/>
    </row>
    <row r="33" spans="1:4" ht="11.45" customHeight="1" x14ac:dyDescent="0.2">
      <c r="A33" s="24" t="s">
        <v>54</v>
      </c>
      <c r="D33" s="22"/>
    </row>
  </sheetData>
  <sheetProtection sheet="1" objects="1" scenarios="1"/>
  <mergeCells count="7">
    <mergeCell ref="A32:F32"/>
    <mergeCell ref="A8:B8"/>
    <mergeCell ref="A12:B12"/>
    <mergeCell ref="A16:B16"/>
    <mergeCell ref="A19:B19"/>
    <mergeCell ref="A20:B20"/>
    <mergeCell ref="A22:B22"/>
  </mergeCells>
  <pageMargins left="0.59055118110236227" right="0.19685039370078741" top="0.78740157480314965" bottom="0.39370078740157483" header="0" footer="0"/>
  <pageSetup paperSize="9"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zoomScaleNormal="100" zoomScaleSheetLayoutView="100" workbookViewId="0">
      <selection activeCell="K31" sqref="K31"/>
    </sheetView>
  </sheetViews>
  <sheetFormatPr baseColWidth="10" defaultColWidth="10" defaultRowHeight="12.6" customHeight="1" x14ac:dyDescent="0.2"/>
  <cols>
    <col min="1" max="1" width="3.875" style="3" customWidth="1"/>
    <col min="2" max="2" width="33" style="3" customWidth="1"/>
    <col min="3" max="4" width="9.5" style="3" customWidth="1"/>
    <col min="5" max="5" width="9.5" style="22" customWidth="1"/>
    <col min="6" max="6" width="15.5" style="22" bestFit="1" customWidth="1"/>
    <col min="7" max="16384" width="10" style="22"/>
  </cols>
  <sheetData>
    <row r="1" spans="1:21" s="3" customFormat="1" ht="15" customHeight="1" x14ac:dyDescent="0.3">
      <c r="A1" s="2" t="s">
        <v>96</v>
      </c>
    </row>
    <row r="2" spans="1:21" s="5" customFormat="1" ht="15" customHeight="1" x14ac:dyDescent="0.2">
      <c r="A2" s="4" t="s">
        <v>97</v>
      </c>
      <c r="U2" s="6"/>
    </row>
    <row r="3" spans="1:21" s="3" customFormat="1" ht="36" customHeight="1" x14ac:dyDescent="0.2">
      <c r="A3" s="67"/>
      <c r="B3" s="83"/>
      <c r="C3" s="95" t="s">
        <v>92</v>
      </c>
      <c r="D3" s="95" t="s">
        <v>93</v>
      </c>
      <c r="E3" s="95" t="s">
        <v>94</v>
      </c>
      <c r="F3" s="96" t="s">
        <v>46</v>
      </c>
    </row>
    <row r="4" spans="1:21" s="3" customFormat="1" ht="14.25" customHeight="1" x14ac:dyDescent="0.2">
      <c r="A4" s="12" t="s">
        <v>9</v>
      </c>
      <c r="B4" s="13" t="s">
        <v>98</v>
      </c>
      <c r="C4" s="97">
        <v>123502.186</v>
      </c>
      <c r="D4" s="97">
        <v>125637.55899999999</v>
      </c>
      <c r="E4" s="97">
        <v>196683.00700000001</v>
      </c>
      <c r="F4" s="98" t="s">
        <v>47</v>
      </c>
    </row>
    <row r="5" spans="1:21" s="3" customFormat="1" ht="14.25" customHeight="1" x14ac:dyDescent="0.2">
      <c r="A5" s="12"/>
      <c r="B5" s="19" t="s">
        <v>99</v>
      </c>
      <c r="C5" s="97">
        <v>53599.086000000003</v>
      </c>
      <c r="D5" s="97">
        <v>54912.374000000003</v>
      </c>
      <c r="E5" s="97">
        <v>99452.468999999997</v>
      </c>
      <c r="F5" s="98" t="s">
        <v>47</v>
      </c>
    </row>
    <row r="6" spans="1:21" s="3" customFormat="1" ht="14.25" customHeight="1" x14ac:dyDescent="0.2">
      <c r="A6" s="12"/>
      <c r="B6" s="13" t="s">
        <v>15</v>
      </c>
      <c r="C6" s="97">
        <v>90371.968999999997</v>
      </c>
      <c r="D6" s="97">
        <v>90694.574999999997</v>
      </c>
      <c r="E6" s="97">
        <v>88921.442999999999</v>
      </c>
      <c r="F6" s="90">
        <f t="shared" ref="F6:F12" si="0">(E6-D6)*100/D6</f>
        <v>-1.9550585026722909</v>
      </c>
    </row>
    <row r="7" spans="1:21" s="3" customFormat="1" ht="14.25" customHeight="1" x14ac:dyDescent="0.2">
      <c r="A7" s="12"/>
      <c r="B7" s="13" t="s">
        <v>13</v>
      </c>
      <c r="C7" s="97">
        <v>57309.745999999999</v>
      </c>
      <c r="D7" s="97">
        <v>57850.966999999997</v>
      </c>
      <c r="E7" s="97">
        <v>58059.203999999998</v>
      </c>
      <c r="F7" s="90">
        <f t="shared" si="0"/>
        <v>0.35995422513853742</v>
      </c>
    </row>
    <row r="8" spans="1:21" s="92" customFormat="1" ht="28.5" customHeight="1" x14ac:dyDescent="0.2">
      <c r="A8" s="218" t="s">
        <v>8</v>
      </c>
      <c r="B8" s="218"/>
      <c r="C8" s="60">
        <f>SUM(C4:C7)</f>
        <v>324782.98699999996</v>
      </c>
      <c r="D8" s="60">
        <f>SUM(D4:D7)</f>
        <v>329095.47499999998</v>
      </c>
      <c r="E8" s="60">
        <f>SUM(E4:E7)</f>
        <v>443116.12300000002</v>
      </c>
      <c r="F8" s="91">
        <f t="shared" si="0"/>
        <v>34.646677533320705</v>
      </c>
    </row>
    <row r="9" spans="1:21" ht="6.95" customHeight="1" x14ac:dyDescent="0.2">
      <c r="B9" s="13"/>
      <c r="C9" s="42"/>
      <c r="D9" s="48"/>
      <c r="E9" s="48"/>
      <c r="F9" s="93"/>
    </row>
    <row r="10" spans="1:21" s="3" customFormat="1" ht="14.25" customHeight="1" x14ac:dyDescent="0.2">
      <c r="A10" s="12" t="s">
        <v>9</v>
      </c>
      <c r="B10" s="13" t="s">
        <v>19</v>
      </c>
      <c r="C10" s="42">
        <v>26138.595000000001</v>
      </c>
      <c r="D10" s="42">
        <v>30015.777999999998</v>
      </c>
      <c r="E10" s="42">
        <v>44515.858999999997</v>
      </c>
      <c r="F10" s="90">
        <f t="shared" si="0"/>
        <v>48.30819644255098</v>
      </c>
    </row>
    <row r="11" spans="1:21" s="3" customFormat="1" ht="14.25" customHeight="1" x14ac:dyDescent="0.2">
      <c r="A11" s="12"/>
      <c r="B11" s="13" t="s">
        <v>20</v>
      </c>
      <c r="C11" s="42">
        <v>5262.1319999999996</v>
      </c>
      <c r="D11" s="42">
        <v>5525.26</v>
      </c>
      <c r="E11" s="42">
        <v>5393.53</v>
      </c>
      <c r="F11" s="90">
        <f t="shared" si="0"/>
        <v>-2.3841411987852239</v>
      </c>
    </row>
    <row r="12" spans="1:21" s="92" customFormat="1" ht="28.5" customHeight="1" x14ac:dyDescent="0.2">
      <c r="A12" s="218" t="s">
        <v>18</v>
      </c>
      <c r="B12" s="218"/>
      <c r="C12" s="60">
        <f>SUM(C10:C11)</f>
        <v>31400.726999999999</v>
      </c>
      <c r="D12" s="60">
        <f t="shared" ref="D12:E12" si="1">SUM(D10:D11)</f>
        <v>35541.038</v>
      </c>
      <c r="E12" s="60">
        <f t="shared" si="1"/>
        <v>49909.388999999996</v>
      </c>
      <c r="F12" s="91">
        <f t="shared" si="0"/>
        <v>40.427493985966294</v>
      </c>
    </row>
    <row r="13" spans="1:21" ht="6.95" customHeight="1" x14ac:dyDescent="0.2">
      <c r="B13" s="13"/>
      <c r="C13" s="42"/>
      <c r="D13" s="48"/>
      <c r="E13" s="48"/>
      <c r="F13" s="93"/>
    </row>
    <row r="14" spans="1:21" ht="14.25" customHeight="1" x14ac:dyDescent="0.2">
      <c r="A14" s="12" t="s">
        <v>9</v>
      </c>
      <c r="B14" s="13" t="s">
        <v>25</v>
      </c>
      <c r="C14" s="42">
        <v>14876.179</v>
      </c>
      <c r="D14" s="42">
        <v>19386.052</v>
      </c>
      <c r="E14" s="42">
        <v>17933.987000000001</v>
      </c>
      <c r="F14" s="90">
        <f>(E14-D14)*100/D14</f>
        <v>-7.4902563967124349</v>
      </c>
    </row>
    <row r="15" spans="1:21" s="3" customFormat="1" ht="14.25" customHeight="1" x14ac:dyDescent="0.2">
      <c r="A15" s="12"/>
      <c r="B15" s="13" t="s">
        <v>27</v>
      </c>
      <c r="C15" s="42">
        <v>1807.57</v>
      </c>
      <c r="D15" s="42">
        <v>2205.511</v>
      </c>
      <c r="E15" s="42">
        <v>2120.9140000000002</v>
      </c>
      <c r="F15" s="90">
        <f t="shared" ref="F15" si="2">(E15-D15)*100/D15</f>
        <v>-3.8357097289471578</v>
      </c>
    </row>
    <row r="16" spans="1:21" s="92" customFormat="1" ht="28.5" customHeight="1" x14ac:dyDescent="0.2">
      <c r="A16" s="218" t="s">
        <v>24</v>
      </c>
      <c r="B16" s="218"/>
      <c r="C16" s="60">
        <f>SUM(C14:C15)</f>
        <v>16683.749</v>
      </c>
      <c r="D16" s="60">
        <f>SUM(D14:D15)</f>
        <v>21591.562999999998</v>
      </c>
      <c r="E16" s="60">
        <f>SUM(E14:E15)</f>
        <v>20054.901000000002</v>
      </c>
      <c r="F16" s="91">
        <f>(E16-D16)*100/D16</f>
        <v>-7.116955822049551</v>
      </c>
    </row>
    <row r="17" spans="1:6" ht="6.95" customHeight="1" x14ac:dyDescent="0.2">
      <c r="B17" s="13"/>
      <c r="C17" s="42"/>
      <c r="D17" s="48"/>
      <c r="E17" s="48"/>
      <c r="F17" s="93"/>
    </row>
    <row r="18" spans="1:6" ht="14.25" customHeight="1" x14ac:dyDescent="0.2">
      <c r="A18" s="12" t="s">
        <v>9</v>
      </c>
      <c r="B18" s="13" t="s">
        <v>30</v>
      </c>
      <c r="C18" s="42">
        <v>22437.599999999999</v>
      </c>
      <c r="D18" s="42">
        <v>22570.726999999999</v>
      </c>
      <c r="E18" s="42">
        <v>22601.514999999999</v>
      </c>
      <c r="F18" s="90">
        <f>(E18-D18)*100/D18</f>
        <v>0.13640677147882949</v>
      </c>
    </row>
    <row r="19" spans="1:6" ht="7.5" customHeight="1" x14ac:dyDescent="0.2">
      <c r="A19" s="12"/>
      <c r="B19" s="13"/>
      <c r="C19" s="42"/>
      <c r="D19" s="42"/>
      <c r="E19" s="42"/>
      <c r="F19" s="90"/>
    </row>
    <row r="20" spans="1:6" s="92" customFormat="1" ht="15" customHeight="1" x14ac:dyDescent="0.2">
      <c r="A20" s="233" t="s">
        <v>100</v>
      </c>
      <c r="B20" s="233"/>
      <c r="C20" s="75">
        <f>C8+C12+C16+C18</f>
        <v>395305.06299999997</v>
      </c>
      <c r="D20" s="75">
        <f>D8+D12+D16+D18</f>
        <v>408798.80300000001</v>
      </c>
      <c r="E20" s="75">
        <f>E8+E12+E16+E18</f>
        <v>535681.92799999996</v>
      </c>
      <c r="F20" s="99" t="s">
        <v>47</v>
      </c>
    </row>
    <row r="21" spans="1:6" s="52" customFormat="1" ht="6.95" customHeight="1" x14ac:dyDescent="0.2">
      <c r="A21" s="24"/>
      <c r="B21" s="24"/>
      <c r="C21" s="24"/>
      <c r="D21" s="24"/>
      <c r="E21" s="100"/>
      <c r="F21" s="51"/>
    </row>
    <row r="22" spans="1:6" s="103" customFormat="1" ht="30" customHeight="1" x14ac:dyDescent="0.2">
      <c r="A22" s="231" t="s">
        <v>101</v>
      </c>
      <c r="B22" s="231"/>
      <c r="C22" s="65"/>
      <c r="D22" s="65"/>
      <c r="E22" s="101"/>
      <c r="F22" s="102"/>
    </row>
    <row r="23" spans="1:6" ht="14.25" customHeight="1" x14ac:dyDescent="0.2">
      <c r="A23" s="12" t="s">
        <v>32</v>
      </c>
      <c r="B23" s="13" t="s">
        <v>51</v>
      </c>
      <c r="C23" s="59">
        <v>57243.724000000002</v>
      </c>
      <c r="D23" s="59">
        <v>61202.811000000002</v>
      </c>
      <c r="E23" s="59" t="s">
        <v>47</v>
      </c>
      <c r="F23" s="98">
        <f>(D23-C23)/C23*100</f>
        <v>6.9161939918514017</v>
      </c>
    </row>
    <row r="24" spans="1:6" ht="14.25" customHeight="1" x14ac:dyDescent="0.2">
      <c r="A24" s="12" t="s">
        <v>37</v>
      </c>
      <c r="B24" s="13" t="s">
        <v>38</v>
      </c>
      <c r="C24" s="42">
        <v>12347.118</v>
      </c>
      <c r="D24" s="42">
        <v>14569.536</v>
      </c>
      <c r="E24" s="59" t="s">
        <v>47</v>
      </c>
      <c r="F24" s="98">
        <f>(D24-C24)/C24*100</f>
        <v>17.999487815699176</v>
      </c>
    </row>
    <row r="25" spans="1:6" s="52" customFormat="1" ht="14.25" customHeight="1" x14ac:dyDescent="0.2">
      <c r="A25" s="12" t="s">
        <v>39</v>
      </c>
      <c r="B25" s="13" t="s">
        <v>40</v>
      </c>
      <c r="C25" s="59">
        <v>12757.778</v>
      </c>
      <c r="D25" s="59">
        <v>12972.674999999999</v>
      </c>
      <c r="E25" s="59" t="s">
        <v>47</v>
      </c>
      <c r="F25" s="98">
        <f t="shared" ref="F25" si="3">(D25-C25)/C25*100</f>
        <v>1.6844390927636381</v>
      </c>
    </row>
    <row r="26" spans="1:6" s="52" customFormat="1" ht="6.95" customHeight="1" x14ac:dyDescent="0.2">
      <c r="A26" s="24"/>
      <c r="B26" s="24"/>
      <c r="C26" s="24"/>
      <c r="D26" s="24"/>
      <c r="E26" s="100"/>
      <c r="F26" s="51"/>
    </row>
    <row r="27" spans="1:6" s="52" customFormat="1" ht="6.95" customHeight="1" x14ac:dyDescent="0.3">
      <c r="A27" s="104"/>
      <c r="B27" s="104"/>
      <c r="C27" s="104"/>
      <c r="D27" s="104"/>
      <c r="E27" s="104"/>
      <c r="F27" s="104"/>
    </row>
    <row r="28" spans="1:6" s="52" customFormat="1" ht="12.6" customHeight="1" x14ac:dyDescent="0.2">
      <c r="A28" s="24" t="s">
        <v>52</v>
      </c>
      <c r="B28" s="24"/>
      <c r="C28" s="24"/>
      <c r="D28" s="24"/>
      <c r="E28" s="100"/>
      <c r="F28" s="51"/>
    </row>
    <row r="29" spans="1:6" s="52" customFormat="1" ht="35.1" customHeight="1" x14ac:dyDescent="0.2">
      <c r="A29" s="24"/>
      <c r="B29" s="24"/>
      <c r="C29" s="24"/>
      <c r="D29" s="24"/>
      <c r="E29" s="24"/>
      <c r="F29" s="24"/>
    </row>
    <row r="30" spans="1:6" s="52" customFormat="1" ht="12.6" customHeight="1" x14ac:dyDescent="0.2">
      <c r="A30" s="24"/>
      <c r="B30" s="24"/>
      <c r="C30" s="24"/>
      <c r="D30" s="24"/>
      <c r="E30" s="24"/>
      <c r="F30" s="24"/>
    </row>
    <row r="31" spans="1:6" s="52" customFormat="1" ht="11.45" customHeight="1" x14ac:dyDescent="0.2">
      <c r="A31" s="24" t="s">
        <v>53</v>
      </c>
      <c r="B31" s="24"/>
      <c r="C31" s="24"/>
      <c r="D31" s="24"/>
      <c r="E31" s="24"/>
      <c r="F31" s="24"/>
    </row>
    <row r="32" spans="1:6" ht="27" customHeight="1" x14ac:dyDescent="0.2">
      <c r="A32" s="224" t="s">
        <v>88</v>
      </c>
      <c r="B32" s="225"/>
      <c r="C32" s="225"/>
      <c r="D32" s="225"/>
      <c r="E32" s="225"/>
      <c r="F32" s="225"/>
    </row>
    <row r="33" spans="1:6" ht="27.75" customHeight="1" x14ac:dyDescent="0.2">
      <c r="A33" s="224" t="s">
        <v>102</v>
      </c>
      <c r="B33" s="225"/>
      <c r="C33" s="225"/>
      <c r="D33" s="225"/>
      <c r="E33" s="225"/>
      <c r="F33" s="225"/>
    </row>
    <row r="34" spans="1:6" ht="12.6" customHeight="1" x14ac:dyDescent="0.2">
      <c r="A34" s="24" t="s">
        <v>54</v>
      </c>
    </row>
  </sheetData>
  <sheetProtection sheet="1" objects="1" scenarios="1"/>
  <mergeCells count="7">
    <mergeCell ref="A33:F33"/>
    <mergeCell ref="A8:B8"/>
    <mergeCell ref="A12:B12"/>
    <mergeCell ref="A16:B16"/>
    <mergeCell ref="A20:B20"/>
    <mergeCell ref="A22:B22"/>
    <mergeCell ref="A32:F32"/>
  </mergeCells>
  <pageMargins left="0.59055118110236227" right="0.19685039370078741" top="0.78740157480314965" bottom="0.39370078740157483" header="0" footer="0"/>
  <pageSetup paperSize="9"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zoomScaleNormal="100" zoomScaleSheetLayoutView="100" workbookViewId="0">
      <selection activeCell="K31" sqref="K31"/>
    </sheetView>
  </sheetViews>
  <sheetFormatPr baseColWidth="10" defaultColWidth="10" defaultRowHeight="12.6" customHeight="1" x14ac:dyDescent="0.2"/>
  <cols>
    <col min="1" max="1" width="3.875" style="22" customWidth="1"/>
    <col min="2" max="2" width="35.25" style="22" customWidth="1"/>
    <col min="3" max="3" width="8.125" style="22" customWidth="1"/>
    <col min="4" max="4" width="8.125" style="3" customWidth="1"/>
    <col min="5" max="5" width="8.125" style="22" customWidth="1"/>
    <col min="6" max="6" width="15.5" style="22" customWidth="1"/>
    <col min="7" max="16384" width="10" style="22"/>
  </cols>
  <sheetData>
    <row r="1" spans="1:13" s="3" customFormat="1" ht="15" customHeight="1" x14ac:dyDescent="0.2">
      <c r="A1" s="26" t="s">
        <v>103</v>
      </c>
    </row>
    <row r="2" spans="1:13" s="5" customFormat="1" ht="16.5" customHeight="1" x14ac:dyDescent="0.2">
      <c r="A2" s="4" t="s">
        <v>104</v>
      </c>
      <c r="K2" s="6"/>
    </row>
    <row r="3" spans="1:13" s="3" customFormat="1" ht="31.5" customHeight="1" x14ac:dyDescent="0.3">
      <c r="A3" s="104"/>
      <c r="B3" s="83"/>
      <c r="C3" s="95" t="s">
        <v>92</v>
      </c>
      <c r="D3" s="105">
        <v>2014</v>
      </c>
      <c r="E3" s="95" t="s">
        <v>94</v>
      </c>
      <c r="F3" s="96" t="s">
        <v>46</v>
      </c>
    </row>
    <row r="4" spans="1:13" ht="14.25" customHeight="1" x14ac:dyDescent="0.2">
      <c r="A4" s="12" t="s">
        <v>9</v>
      </c>
      <c r="B4" s="3" t="s">
        <v>10</v>
      </c>
      <c r="C4" s="106">
        <v>4412</v>
      </c>
      <c r="D4" s="106">
        <v>4323</v>
      </c>
      <c r="E4" s="106">
        <v>4480</v>
      </c>
      <c r="F4" s="107">
        <f t="shared" ref="F4" si="0">(E4/D4-1)*100</f>
        <v>3.6317372195234787</v>
      </c>
      <c r="M4" s="3"/>
    </row>
    <row r="5" spans="1:13" ht="14.25" customHeight="1" x14ac:dyDescent="0.2">
      <c r="A5" s="12"/>
      <c r="B5" s="72" t="s">
        <v>12</v>
      </c>
      <c r="C5" s="106">
        <v>2560</v>
      </c>
      <c r="D5" s="106">
        <v>2792</v>
      </c>
      <c r="E5" s="106">
        <v>2949</v>
      </c>
      <c r="F5" s="107">
        <f>(E5/D5-1)*100</f>
        <v>5.6232091690544328</v>
      </c>
      <c r="M5" s="3"/>
    </row>
    <row r="6" spans="1:13" ht="14.25" customHeight="1" x14ac:dyDescent="0.2">
      <c r="A6" s="17"/>
      <c r="B6" s="3" t="s">
        <v>15</v>
      </c>
      <c r="C6" s="106">
        <v>2355</v>
      </c>
      <c r="D6" s="106">
        <v>2377</v>
      </c>
      <c r="E6" s="106">
        <v>2292</v>
      </c>
      <c r="F6" s="107">
        <f t="shared" ref="F6:F8" si="1">(E6/D6-1)*100</f>
        <v>-3.5759360538493934</v>
      </c>
      <c r="M6" s="3"/>
    </row>
    <row r="7" spans="1:13" ht="14.25" customHeight="1" x14ac:dyDescent="0.2">
      <c r="A7" s="17"/>
      <c r="B7" s="3" t="s">
        <v>13</v>
      </c>
      <c r="C7" s="106">
        <v>1888</v>
      </c>
      <c r="D7" s="106">
        <v>1940</v>
      </c>
      <c r="E7" s="106">
        <v>2010</v>
      </c>
      <c r="F7" s="107">
        <f t="shared" si="1"/>
        <v>3.6082474226804218</v>
      </c>
      <c r="M7" s="3"/>
    </row>
    <row r="8" spans="1:13" ht="14.25" customHeight="1" x14ac:dyDescent="0.2">
      <c r="A8" s="17"/>
      <c r="B8" s="3" t="s">
        <v>16</v>
      </c>
      <c r="C8" s="106">
        <v>218</v>
      </c>
      <c r="D8" s="106">
        <v>205</v>
      </c>
      <c r="E8" s="106">
        <v>213</v>
      </c>
      <c r="F8" s="107">
        <f t="shared" si="1"/>
        <v>3.9024390243902474</v>
      </c>
      <c r="M8" s="3"/>
    </row>
    <row r="9" spans="1:13" s="92" customFormat="1" ht="28.5" customHeight="1" x14ac:dyDescent="0.2">
      <c r="A9" s="218" t="s">
        <v>105</v>
      </c>
      <c r="B9" s="218"/>
      <c r="C9" s="36">
        <f>SUM(C4:C8)</f>
        <v>11433</v>
      </c>
      <c r="D9" s="36">
        <f>SUM(D4:D8)</f>
        <v>11637</v>
      </c>
      <c r="E9" s="36">
        <f>SUM(E4:E8)</f>
        <v>11944</v>
      </c>
      <c r="F9" s="108">
        <f>(E9/D9-1)*100</f>
        <v>2.6381369768840868</v>
      </c>
      <c r="I9" s="37"/>
      <c r="M9" s="11"/>
    </row>
    <row r="10" spans="1:13" ht="6.95" customHeight="1" x14ac:dyDescent="0.3">
      <c r="A10" s="109"/>
      <c r="B10" s="3"/>
      <c r="E10" s="110"/>
      <c r="F10" s="107"/>
      <c r="M10" s="3"/>
    </row>
    <row r="11" spans="1:13" ht="14.25" customHeight="1" x14ac:dyDescent="0.2">
      <c r="A11" s="12" t="s">
        <v>9</v>
      </c>
      <c r="B11" s="3" t="s">
        <v>19</v>
      </c>
      <c r="C11" s="106">
        <v>150</v>
      </c>
      <c r="D11" s="106">
        <v>158</v>
      </c>
      <c r="E11" s="106">
        <v>173</v>
      </c>
      <c r="F11" s="107">
        <f>(E11/D11-1)*100</f>
        <v>9.4936708860759556</v>
      </c>
      <c r="M11" s="3"/>
    </row>
    <row r="12" spans="1:13" ht="14.25" customHeight="1" x14ac:dyDescent="0.2">
      <c r="A12" s="17"/>
      <c r="B12" s="3" t="s">
        <v>20</v>
      </c>
      <c r="C12" s="106">
        <v>41</v>
      </c>
      <c r="D12" s="106">
        <v>43</v>
      </c>
      <c r="E12" s="106">
        <v>49</v>
      </c>
      <c r="F12" s="107">
        <f t="shared" ref="F12:F13" si="2">(E12/D12-1)*100</f>
        <v>13.953488372093027</v>
      </c>
      <c r="M12" s="3"/>
    </row>
    <row r="13" spans="1:13" ht="14.25" customHeight="1" x14ac:dyDescent="0.2">
      <c r="A13" s="17"/>
      <c r="B13" s="72" t="s">
        <v>22</v>
      </c>
      <c r="C13" s="106">
        <v>57</v>
      </c>
      <c r="D13" s="106">
        <v>53</v>
      </c>
      <c r="E13" s="106">
        <v>57</v>
      </c>
      <c r="F13" s="107">
        <f t="shared" si="2"/>
        <v>7.547169811320753</v>
      </c>
      <c r="M13" s="3"/>
    </row>
    <row r="14" spans="1:13" ht="14.25" customHeight="1" x14ac:dyDescent="0.2">
      <c r="A14" s="17"/>
      <c r="B14" s="72" t="s">
        <v>23</v>
      </c>
      <c r="C14" s="106">
        <v>24</v>
      </c>
      <c r="D14" s="106">
        <v>28</v>
      </c>
      <c r="E14" s="106">
        <v>25</v>
      </c>
      <c r="F14" s="107">
        <f>(E14/D14-1)*100</f>
        <v>-10.71428571428571</v>
      </c>
      <c r="M14" s="72"/>
    </row>
    <row r="15" spans="1:13" s="92" customFormat="1" ht="28.5" customHeight="1" x14ac:dyDescent="0.2">
      <c r="A15" s="218" t="s">
        <v>106</v>
      </c>
      <c r="B15" s="218"/>
      <c r="C15" s="36">
        <f>SUM(C11:C14)</f>
        <v>272</v>
      </c>
      <c r="D15" s="36">
        <f>SUM(D11:D14)</f>
        <v>282</v>
      </c>
      <c r="E15" s="36">
        <f>SUM(E11:E14)</f>
        <v>304</v>
      </c>
      <c r="F15" s="108">
        <f>(E15/D15-1)*100</f>
        <v>7.8014184397163122</v>
      </c>
      <c r="M15" s="13"/>
    </row>
    <row r="16" spans="1:13" ht="6.95" customHeight="1" x14ac:dyDescent="0.2">
      <c r="A16" s="17"/>
      <c r="B16" s="3"/>
      <c r="E16" s="110"/>
      <c r="F16" s="107"/>
      <c r="M16" s="3"/>
    </row>
    <row r="17" spans="1:13" ht="14.25" customHeight="1" x14ac:dyDescent="0.2">
      <c r="A17" s="12" t="s">
        <v>9</v>
      </c>
      <c r="B17" s="3" t="s">
        <v>25</v>
      </c>
      <c r="C17" s="106">
        <v>450</v>
      </c>
      <c r="D17" s="106">
        <v>514</v>
      </c>
      <c r="E17" s="106">
        <v>492</v>
      </c>
      <c r="F17" s="107">
        <f t="shared" ref="F17:F19" si="3">(E17/D17-1)*100</f>
        <v>-4.2801556420233418</v>
      </c>
      <c r="M17" s="3"/>
    </row>
    <row r="18" spans="1:13" ht="14.25" customHeight="1" x14ac:dyDescent="0.2">
      <c r="A18" s="12"/>
      <c r="B18" s="3" t="s">
        <v>27</v>
      </c>
      <c r="C18" s="106">
        <v>133</v>
      </c>
      <c r="D18" s="106">
        <v>120</v>
      </c>
      <c r="E18" s="106">
        <v>134</v>
      </c>
      <c r="F18" s="107">
        <f t="shared" si="3"/>
        <v>11.66666666666667</v>
      </c>
      <c r="M18" s="3"/>
    </row>
    <row r="19" spans="1:13" ht="14.25" customHeight="1" x14ac:dyDescent="0.2">
      <c r="A19" s="11"/>
      <c r="B19" s="19" t="s">
        <v>29</v>
      </c>
      <c r="C19" s="106">
        <v>53</v>
      </c>
      <c r="D19" s="106">
        <v>35</v>
      </c>
      <c r="E19" s="106">
        <v>38</v>
      </c>
      <c r="F19" s="107">
        <f t="shared" si="3"/>
        <v>8.5714285714285623</v>
      </c>
      <c r="M19" s="3"/>
    </row>
    <row r="20" spans="1:13" s="92" customFormat="1" ht="28.5" customHeight="1" x14ac:dyDescent="0.2">
      <c r="A20" s="218" t="s">
        <v>107</v>
      </c>
      <c r="B20" s="218"/>
      <c r="C20" s="36">
        <v>636</v>
      </c>
      <c r="D20" s="36">
        <v>669</v>
      </c>
      <c r="E20" s="36">
        <v>664</v>
      </c>
      <c r="F20" s="108">
        <f>(E20/D20-1)*100</f>
        <v>-0.74738415545589909</v>
      </c>
      <c r="M20" s="13"/>
    </row>
    <row r="21" spans="1:13" ht="6.95" customHeight="1" x14ac:dyDescent="0.2">
      <c r="B21" s="3"/>
      <c r="C21" s="106"/>
      <c r="D21" s="106">
        <v>0</v>
      </c>
      <c r="E21" s="106">
        <v>0</v>
      </c>
      <c r="F21" s="107"/>
      <c r="M21" s="3"/>
    </row>
    <row r="22" spans="1:13" ht="14.25" customHeight="1" x14ac:dyDescent="0.2">
      <c r="A22" s="12" t="s">
        <v>9</v>
      </c>
      <c r="B22" s="3" t="s">
        <v>30</v>
      </c>
      <c r="C22" s="106">
        <v>495</v>
      </c>
      <c r="D22" s="106">
        <v>470</v>
      </c>
      <c r="E22" s="106">
        <v>492</v>
      </c>
      <c r="F22" s="107">
        <f>(E22/D22-1)*100</f>
        <v>4.6808510638297829</v>
      </c>
      <c r="M22" s="3"/>
    </row>
    <row r="23" spans="1:13" ht="6.95" customHeight="1" x14ac:dyDescent="0.2">
      <c r="A23" s="12"/>
      <c r="B23" s="3"/>
      <c r="C23" s="106"/>
      <c r="D23" s="106"/>
      <c r="E23" s="110"/>
      <c r="F23" s="107"/>
      <c r="M23" s="3"/>
    </row>
    <row r="24" spans="1:13" ht="14.25" customHeight="1" x14ac:dyDescent="0.2">
      <c r="A24" s="233" t="s">
        <v>67</v>
      </c>
      <c r="B24" s="233"/>
      <c r="C24" s="75">
        <f>(C9+C15+C20+C22)</f>
        <v>12836</v>
      </c>
      <c r="D24" s="75">
        <f>D9+D15+D20+D22</f>
        <v>13058</v>
      </c>
      <c r="E24" s="75">
        <f>E9+E15+E20+E22</f>
        <v>13404</v>
      </c>
      <c r="F24" s="111">
        <f>(E24-D24)/D24*100</f>
        <v>2.6497166487976722</v>
      </c>
    </row>
    <row r="25" spans="1:13" s="52" customFormat="1" ht="6.95" customHeight="1" x14ac:dyDescent="0.2">
      <c r="A25" s="51"/>
      <c r="B25" s="51"/>
      <c r="C25" s="51"/>
      <c r="D25" s="24"/>
      <c r="E25" s="51"/>
      <c r="F25" s="51"/>
    </row>
    <row r="26" spans="1:13" s="103" customFormat="1" ht="28.5" customHeight="1" x14ac:dyDescent="0.2">
      <c r="A26" s="231" t="s">
        <v>95</v>
      </c>
      <c r="B26" s="231"/>
      <c r="C26" s="102"/>
      <c r="D26" s="65"/>
      <c r="E26" s="102"/>
      <c r="F26" s="102"/>
    </row>
    <row r="27" spans="1:13" ht="14.25" customHeight="1" x14ac:dyDescent="0.2">
      <c r="A27" s="20" t="s">
        <v>32</v>
      </c>
      <c r="B27" s="3" t="s">
        <v>51</v>
      </c>
      <c r="C27" s="106">
        <v>1682</v>
      </c>
      <c r="D27" s="106">
        <v>1738</v>
      </c>
      <c r="E27" s="110" t="s">
        <v>47</v>
      </c>
      <c r="F27" s="107">
        <f>(D27-C27)/C27*100</f>
        <v>3.329369797859691</v>
      </c>
      <c r="I27" s="48"/>
      <c r="M27" s="72"/>
    </row>
    <row r="28" spans="1:13" ht="14.25" customHeight="1" x14ac:dyDescent="0.2">
      <c r="A28" s="20" t="s">
        <v>34</v>
      </c>
      <c r="B28" s="72" t="s">
        <v>35</v>
      </c>
      <c r="C28" s="106">
        <v>624</v>
      </c>
      <c r="D28" s="106">
        <v>655</v>
      </c>
      <c r="E28" s="110" t="s">
        <v>47</v>
      </c>
      <c r="F28" s="107">
        <f>(D28-C28)/C28*100</f>
        <v>4.9679487179487181</v>
      </c>
      <c r="M28" s="3"/>
    </row>
    <row r="29" spans="1:13" ht="14.25" customHeight="1" x14ac:dyDescent="0.2">
      <c r="A29" s="20" t="s">
        <v>37</v>
      </c>
      <c r="B29" s="3" t="s">
        <v>38</v>
      </c>
      <c r="C29" s="106">
        <v>373</v>
      </c>
      <c r="D29" s="106">
        <v>477</v>
      </c>
      <c r="E29" s="110" t="s">
        <v>47</v>
      </c>
      <c r="F29" s="107">
        <f>(D29-C29)/C29*100</f>
        <v>27.882037533512065</v>
      </c>
      <c r="M29" s="3"/>
    </row>
    <row r="30" spans="1:13" ht="14.25" customHeight="1" x14ac:dyDescent="0.2">
      <c r="A30" s="20" t="s">
        <v>39</v>
      </c>
      <c r="B30" s="3" t="s">
        <v>40</v>
      </c>
      <c r="C30" s="106">
        <v>174</v>
      </c>
      <c r="D30" s="106">
        <v>176</v>
      </c>
      <c r="E30" s="110" t="s">
        <v>47</v>
      </c>
      <c r="F30" s="107">
        <f t="shared" ref="F30" si="4">(D30-C30)/C30*100</f>
        <v>1.1494252873563218</v>
      </c>
      <c r="M30" s="3"/>
    </row>
    <row r="31" spans="1:13" ht="6.95" customHeight="1" x14ac:dyDescent="0.2">
      <c r="A31" s="12"/>
      <c r="B31" s="3"/>
      <c r="C31" s="106"/>
      <c r="D31" s="106"/>
      <c r="E31" s="110"/>
      <c r="F31" s="107"/>
      <c r="M31" s="3"/>
    </row>
    <row r="32" spans="1:13" s="52" customFormat="1" ht="6.95" customHeight="1" x14ac:dyDescent="0.3">
      <c r="A32" s="80"/>
      <c r="B32" s="80"/>
      <c r="C32" s="80"/>
      <c r="D32" s="80"/>
      <c r="E32" s="80"/>
      <c r="F32" s="80"/>
    </row>
    <row r="33" spans="1:6" s="52" customFormat="1" ht="12.6" customHeight="1" x14ac:dyDescent="0.2">
      <c r="A33" s="51" t="s">
        <v>108</v>
      </c>
      <c r="B33" s="51"/>
      <c r="C33" s="51"/>
      <c r="D33" s="24"/>
      <c r="E33" s="51"/>
      <c r="F33" s="51"/>
    </row>
    <row r="34" spans="1:6" s="52" customFormat="1" ht="35.1" customHeight="1" x14ac:dyDescent="0.2">
      <c r="A34" s="51"/>
      <c r="B34" s="51"/>
      <c r="C34" s="51"/>
      <c r="D34" s="24"/>
      <c r="E34" s="51"/>
      <c r="F34" s="51"/>
    </row>
    <row r="35" spans="1:6" s="52" customFormat="1" ht="12.6" customHeight="1" x14ac:dyDescent="0.2">
      <c r="A35" s="51"/>
      <c r="B35" s="51"/>
      <c r="C35" s="51"/>
      <c r="D35" s="24"/>
      <c r="E35" s="51"/>
      <c r="F35" s="51"/>
    </row>
    <row r="36" spans="1:6" ht="11.45" customHeight="1" x14ac:dyDescent="0.2">
      <c r="A36" s="24" t="s">
        <v>53</v>
      </c>
      <c r="B36" s="3"/>
    </row>
    <row r="37" spans="1:6" ht="11.45" customHeight="1" x14ac:dyDescent="0.2">
      <c r="A37" s="24" t="s">
        <v>54</v>
      </c>
      <c r="C37" s="3"/>
      <c r="D37" s="22"/>
    </row>
    <row r="38" spans="1:6" ht="12.6" customHeight="1" x14ac:dyDescent="0.2">
      <c r="B38" s="3"/>
    </row>
    <row r="39" spans="1:6" ht="12.6" customHeight="1" x14ac:dyDescent="0.2">
      <c r="B39" s="3"/>
    </row>
    <row r="40" spans="1:6" ht="12.6" customHeight="1" x14ac:dyDescent="0.2">
      <c r="B40" s="3"/>
    </row>
    <row r="41" spans="1:6" ht="12.6" customHeight="1" x14ac:dyDescent="0.2">
      <c r="B41" s="3"/>
    </row>
    <row r="42" spans="1:6" ht="12.6" customHeight="1" x14ac:dyDescent="0.2">
      <c r="B42" s="3"/>
    </row>
    <row r="43" spans="1:6" ht="12.6" customHeight="1" x14ac:dyDescent="0.2">
      <c r="B43" s="3"/>
    </row>
    <row r="44" spans="1:6" ht="12.6" customHeight="1" x14ac:dyDescent="0.2">
      <c r="B44" s="3"/>
    </row>
    <row r="45" spans="1:6" ht="12.6" customHeight="1" x14ac:dyDescent="0.2">
      <c r="B45" s="3"/>
    </row>
    <row r="46" spans="1:6" ht="12.6" customHeight="1" x14ac:dyDescent="0.2">
      <c r="B46" s="3"/>
    </row>
    <row r="47" spans="1:6" ht="12.6" customHeight="1" x14ac:dyDescent="0.2">
      <c r="B47" s="3"/>
    </row>
    <row r="48" spans="1:6" ht="12.6" customHeight="1" x14ac:dyDescent="0.2">
      <c r="B48" s="3"/>
    </row>
    <row r="49" spans="2:2" ht="12.6" customHeight="1" x14ac:dyDescent="0.2">
      <c r="B49" s="3"/>
    </row>
    <row r="50" spans="2:2" ht="12.6" customHeight="1" x14ac:dyDescent="0.2">
      <c r="B50" s="3"/>
    </row>
    <row r="51" spans="2:2" ht="12.6" customHeight="1" x14ac:dyDescent="0.2">
      <c r="B51" s="3"/>
    </row>
    <row r="52" spans="2:2" ht="12.6" customHeight="1" x14ac:dyDescent="0.2">
      <c r="B52" s="3"/>
    </row>
    <row r="53" spans="2:2" ht="12.6" customHeight="1" x14ac:dyDescent="0.2">
      <c r="B53" s="3"/>
    </row>
    <row r="54" spans="2:2" ht="12.6" customHeight="1" x14ac:dyDescent="0.2">
      <c r="B54" s="3"/>
    </row>
  </sheetData>
  <sheetProtection sheet="1" objects="1" scenarios="1"/>
  <mergeCells count="5">
    <mergeCell ref="A9:B9"/>
    <mergeCell ref="A15:B15"/>
    <mergeCell ref="A20:B20"/>
    <mergeCell ref="A24:B24"/>
    <mergeCell ref="A26:B26"/>
  </mergeCells>
  <pageMargins left="0.59055118110236227" right="0.59055118110236227" top="0.78740157480314965" bottom="0.39370078740157483" header="0" footer="0"/>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25</vt:i4>
      </vt:variant>
    </vt:vector>
  </HeadingPairs>
  <TitlesOfParts>
    <vt:vector size="50" baseType="lpstr">
      <vt:lpstr>P1.1.</vt:lpstr>
      <vt:lpstr>P1.2.</vt:lpstr>
      <vt:lpstr>P2.1.</vt:lpstr>
      <vt:lpstr>P2.2.</vt:lpstr>
      <vt:lpstr>P2.3.</vt:lpstr>
      <vt:lpstr>P3.1.</vt:lpstr>
      <vt:lpstr>P3.2.</vt:lpstr>
      <vt:lpstr>P3.3.</vt:lpstr>
      <vt:lpstr>P4.1.</vt:lpstr>
      <vt:lpstr>P4.2.</vt:lpstr>
      <vt:lpstr>P4.3.</vt:lpstr>
      <vt:lpstr>P4.4.</vt:lpstr>
      <vt:lpstr>P4.5.</vt:lpstr>
      <vt:lpstr>P4.6.</vt:lpstr>
      <vt:lpstr>P4.7.</vt:lpstr>
      <vt:lpstr>P4.8.</vt:lpstr>
      <vt:lpstr>P4.9.</vt:lpstr>
      <vt:lpstr>P4.10.</vt:lpstr>
      <vt:lpstr>P4.11.</vt:lpstr>
      <vt:lpstr>P4.12.</vt:lpstr>
      <vt:lpstr>P4.13.</vt:lpstr>
      <vt:lpstr>P4.14.</vt:lpstr>
      <vt:lpstr>P5.1.</vt:lpstr>
      <vt:lpstr>P5.2.</vt:lpstr>
      <vt:lpstr>P5.3.</vt:lpstr>
      <vt:lpstr>Datenbank</vt:lpstr>
      <vt:lpstr>P1.2.!Druckbereich</vt:lpstr>
      <vt:lpstr>P2.1.!Druckbereich</vt:lpstr>
      <vt:lpstr>P2.2.!Druckbereich</vt:lpstr>
      <vt:lpstr>P2.3.!Druckbereich</vt:lpstr>
      <vt:lpstr>P3.1.!Druckbereich</vt:lpstr>
      <vt:lpstr>P3.2.!Druckbereich</vt:lpstr>
      <vt:lpstr>P3.3.!Druckbereich</vt:lpstr>
      <vt:lpstr>P4.1.!Druckbereich</vt:lpstr>
      <vt:lpstr>P4.10.!Druckbereich</vt:lpstr>
      <vt:lpstr>P4.11.!Druckbereich</vt:lpstr>
      <vt:lpstr>P4.12.!Druckbereich</vt:lpstr>
      <vt:lpstr>P4.13.!Druckbereich</vt:lpstr>
      <vt:lpstr>P4.14.!Druckbereich</vt:lpstr>
      <vt:lpstr>P4.2.!Druckbereich</vt:lpstr>
      <vt:lpstr>P4.3.!Druckbereich</vt:lpstr>
      <vt:lpstr>P4.4.!Druckbereich</vt:lpstr>
      <vt:lpstr>P4.5.!Druckbereich</vt:lpstr>
      <vt:lpstr>P4.6.!Druckbereich</vt:lpstr>
      <vt:lpstr>P4.7.!Druckbereich</vt:lpstr>
      <vt:lpstr>P4.8.!Druckbereich</vt:lpstr>
      <vt:lpstr>P4.9.!Druckbereich</vt:lpstr>
      <vt:lpstr>P5.1.!Druckbereich</vt:lpstr>
      <vt:lpstr>P5.2.!Druckbereich</vt:lpstr>
      <vt:lpstr>P5.3.!Druckbereich</vt:lpstr>
    </vt:vector>
  </TitlesOfParts>
  <Company>Gesundheitsdirektion Kanton Zürich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b188bia</dc:creator>
  <cp:lastModifiedBy>b188trm</cp:lastModifiedBy>
  <dcterms:created xsi:type="dcterms:W3CDTF">2013-08-16T13:02:03Z</dcterms:created>
  <dcterms:modified xsi:type="dcterms:W3CDTF">2017-04-20T09:44:25Z</dcterms:modified>
</cp:coreProperties>
</file>