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G:\3_KJH-Leistungserbringung\32_ErgaenzendeHilfen\321_Traegerschaften\321-1_Heime\Grundlagen\5FINANZ\STAATSBEITRÄGE\SB 2019\SR19\SR19_Formulare\"/>
    </mc:Choice>
  </mc:AlternateContent>
  <bookViews>
    <workbookView xWindow="0" yWindow="0" windowWidth="22860" windowHeight="11960"/>
  </bookViews>
  <sheets>
    <sheet name=" NTK 1" sheetId="10" r:id="rId1"/>
    <sheet name=" NTK 2" sheetId="11" r:id="rId2"/>
    <sheet name=" NTK 3" sheetId="12" r:id="rId3"/>
    <sheet name="Daten Drop-down Listen" sheetId="8" state="hidden" r:id="rId4"/>
  </sheets>
  <definedNames>
    <definedName name="Betriebsjahre">'Daten Drop-down Listen'!$A$157:$A$161</definedName>
    <definedName name="_xlnm.Print_Area" localSheetId="0">' NTK 1'!$A$1:$O$45</definedName>
    <definedName name="_xlnm.Print_Area" localSheetId="1">' NTK 2'!$A$1:$O$45</definedName>
    <definedName name="_xlnm.Print_Area" localSheetId="2">' NTK 3'!$A$1:$O$45</definedName>
    <definedName name="Einrichtungen">'Daten Drop-down Listen'!$A$10:$B$149</definedName>
    <definedName name="EinrichtungsCodes">'Daten Drop-down Listen'!$A$10:$A$149</definedName>
  </definedNames>
  <calcPr calcId="152511"/>
</workbook>
</file>

<file path=xl/calcChain.xml><?xml version="1.0" encoding="utf-8"?>
<calcChain xmlns="http://schemas.openxmlformats.org/spreadsheetml/2006/main">
  <c r="C32" i="12" l="1"/>
  <c r="E30" i="12"/>
  <c r="C30" i="12"/>
  <c r="H29" i="12"/>
  <c r="O27" i="12"/>
  <c r="H27" i="12"/>
  <c r="C27" i="12"/>
  <c r="E26" i="12"/>
  <c r="E22" i="12"/>
  <c r="C22" i="12"/>
  <c r="H20" i="12"/>
  <c r="C20" i="12"/>
  <c r="E19" i="12"/>
  <c r="H14" i="12"/>
  <c r="H17" i="12" s="1"/>
  <c r="C24" i="12" s="1"/>
  <c r="H10" i="12"/>
  <c r="J9" i="12"/>
  <c r="J8" i="12"/>
  <c r="J10" i="12" s="1"/>
  <c r="D3" i="12"/>
  <c r="C32" i="11"/>
  <c r="E30" i="11"/>
  <c r="C30" i="11"/>
  <c r="H29" i="11"/>
  <c r="O27" i="11"/>
  <c r="H27" i="11"/>
  <c r="C27" i="11"/>
  <c r="E26" i="11"/>
  <c r="E22" i="11"/>
  <c r="C22" i="11"/>
  <c r="H20" i="11"/>
  <c r="C20" i="11"/>
  <c r="E19" i="11"/>
  <c r="H14" i="11"/>
  <c r="H17" i="11" s="1"/>
  <c r="C24" i="11" s="1"/>
  <c r="H10" i="11"/>
  <c r="J9" i="11"/>
  <c r="J8" i="11"/>
  <c r="J10" i="11" s="1"/>
  <c r="D3" i="11"/>
  <c r="H10" i="10" l="1"/>
  <c r="E30" i="10" l="1"/>
  <c r="O27" i="10"/>
  <c r="H14" i="10" s="1"/>
  <c r="H17" i="10" s="1"/>
  <c r="C27" i="10" s="1"/>
  <c r="E22" i="10"/>
  <c r="J8" i="10"/>
  <c r="D3" i="10"/>
  <c r="C20" i="10"/>
  <c r="D9" i="8"/>
  <c r="J9" i="10" l="1"/>
  <c r="E26" i="10" s="1"/>
  <c r="H27" i="10" s="1"/>
  <c r="E19" i="10"/>
  <c r="H20" i="10" s="1"/>
  <c r="C22" i="10" s="1"/>
  <c r="C24" i="10" s="1"/>
  <c r="H29" i="10" l="1"/>
  <c r="C30" i="10" s="1"/>
  <c r="C32" i="10" s="1"/>
  <c r="J10" i="10"/>
</calcChain>
</file>

<file path=xl/sharedStrings.xml><?xml version="1.0" encoding="utf-8"?>
<sst xmlns="http://schemas.openxmlformats.org/spreadsheetml/2006/main" count="465" uniqueCount="222">
  <si>
    <t>Amt für Jugend und Berufsberatung</t>
  </si>
  <si>
    <t>8090 Zürich</t>
  </si>
  <si>
    <t>BERECHNUNG DER NETTOTAGESKOSTEN DES BETRIEBSJAHRES</t>
  </si>
  <si>
    <t>Tage =</t>
  </si>
  <si>
    <t>2.</t>
  </si>
  <si>
    <t>3.</t>
  </si>
  <si>
    <t>4.</t>
  </si>
  <si>
    <t>Fr.</t>
  </si>
  <si>
    <t>5.</t>
  </si>
  <si>
    <t>- Fr.</t>
  </si>
  <si>
    <t>7.</t>
  </si>
  <si>
    <t>Nettoaufwand</t>
  </si>
  <si>
    <t>10.</t>
  </si>
  <si>
    <t>:</t>
  </si>
  <si>
    <t>Tage</t>
  </si>
  <si>
    <t>Aufenthaltstage für IV-Fälle</t>
  </si>
  <si>
    <t>=</t>
  </si>
  <si>
    <t xml:space="preserve">Fr. </t>
  </si>
  <si>
    <t>12.</t>
  </si>
  <si>
    <t>13.</t>
  </si>
  <si>
    <t>- Betriebsbeitrag des EJPD gemäss Abrechnung</t>
  </si>
  <si>
    <t>14.</t>
  </si>
  <si>
    <t>15.</t>
  </si>
  <si>
    <t>Stempel / Unterschrift der Heimleitung</t>
  </si>
  <si>
    <t>Beilagen:</t>
  </si>
  <si>
    <t>Postfach</t>
  </si>
  <si>
    <t>1 Einzahlungsschein</t>
  </si>
  <si>
    <t>abzüglich:</t>
  </si>
  <si>
    <t>von</t>
  </si>
  <si>
    <t>Geprüft und genehmigt:</t>
  </si>
  <si>
    <t>Ort und Datum:</t>
  </si>
  <si>
    <t xml:space="preserve"> </t>
  </si>
  <si>
    <t xml:space="preserve">  </t>
  </si>
  <si>
    <t>16.</t>
  </si>
  <si>
    <t>17.</t>
  </si>
  <si>
    <t>1.</t>
  </si>
  <si>
    <t>Dörflistrasse 120</t>
  </si>
  <si>
    <t>1 Kopie BAB (abgenommen)</t>
  </si>
  <si>
    <t>Total Aufenthaltstage</t>
  </si>
  <si>
    <t>Total anerkannter Aufwand gemäss BAB (abgenommen)</t>
  </si>
  <si>
    <t xml:space="preserve">Auf übrige Fälle fallen </t>
  </si>
  <si>
    <t>Anzahl Aufenthaltstage BJ</t>
  </si>
  <si>
    <t>Nettokosten pro Aufenthaltstag für übrige Fälle</t>
  </si>
  <si>
    <t>Nettokosten pro Aufenthaltstag für BJ-Fälle</t>
  </si>
  <si>
    <t>Aufenthaltstage für BJ-Fälle</t>
  </si>
  <si>
    <t>Nettoaufwand für BJ-Fälle</t>
  </si>
  <si>
    <t>Auf BJ-Fälle fallen</t>
  </si>
  <si>
    <t xml:space="preserve">1 Kopie  BJ Betriebsbeitrages </t>
  </si>
  <si>
    <t>1 Kopie Betriebsrechnung/Revisionsbericht</t>
  </si>
  <si>
    <t>Kt. 63</t>
  </si>
  <si>
    <t>Kt. 65</t>
  </si>
  <si>
    <t>Kt. 66</t>
  </si>
  <si>
    <t>Kt. 68</t>
  </si>
  <si>
    <t>Total</t>
  </si>
  <si>
    <t>Nettoaufwand für übrige Fälle</t>
  </si>
  <si>
    <t>bitte ausfüllen</t>
  </si>
  <si>
    <t>wird berechnet (Formel)</t>
  </si>
  <si>
    <t>Dieses Blatt wird für die Auswahl der ZH-Nummern verwendet.</t>
  </si>
  <si>
    <t>Bereich der ZH-Nummern</t>
  </si>
  <si>
    <t>Anzahl Einrichtungen:</t>
  </si>
  <si>
    <t>Kinderheim Grünau</t>
  </si>
  <si>
    <t>Entlastungsheim Sunnemätteli</t>
  </si>
  <si>
    <t>Landheim Brüttisellen</t>
  </si>
  <si>
    <t>Sonderschulheim Friedheim</t>
  </si>
  <si>
    <t>Schulheim Elgg</t>
  </si>
  <si>
    <t>Rhyhuus Flurlingen</t>
  </si>
  <si>
    <t>Wohnschule Freienstein</t>
  </si>
  <si>
    <t>Stiftung Monikaheim</t>
  </si>
  <si>
    <t>Stiftung Albisbrunn</t>
  </si>
  <si>
    <t>Zürcherische Pestalozzistiftung Knonau</t>
  </si>
  <si>
    <t>Kinderheim Paradies</t>
  </si>
  <si>
    <t>Heim Lattenberg</t>
  </si>
  <si>
    <t>Päd. Zentrum Pestalozzihaus Räterschen</t>
  </si>
  <si>
    <t>Kinderheim Weidhalde</t>
  </si>
  <si>
    <t>Werkschule Grundhof</t>
  </si>
  <si>
    <t>Kinderhaus Thalwil</t>
  </si>
  <si>
    <t>Sozialpädagogische Wohngruppe Bachstei</t>
  </si>
  <si>
    <t>Wohnheim für Lehrlinge Winterthur</t>
  </si>
  <si>
    <t>Modellstation SOMOSA</t>
  </si>
  <si>
    <t>Mädchenhaus</t>
  </si>
  <si>
    <t>Stiftung Hirslanden</t>
  </si>
  <si>
    <t>Schenkung Dapples</t>
  </si>
  <si>
    <t xml:space="preserve">Stiftung Jugendnetzwerk Horgen </t>
  </si>
  <si>
    <t>Zentrum Inselhof, Kinderhaus</t>
  </si>
  <si>
    <t>Kinderhaus Pilgerbrunnen</t>
  </si>
  <si>
    <t>Lehrlingshaus Eidmatt</t>
  </si>
  <si>
    <t>Ghangetwies</t>
  </si>
  <si>
    <t>Jugendwohngruppen Limmattal</t>
  </si>
  <si>
    <t>Schlupfhuus</t>
  </si>
  <si>
    <t>JWG Eulach</t>
  </si>
  <si>
    <t>Stiftung Zürcher Kinder- und Jugendheime</t>
  </si>
  <si>
    <t>Villa RA - ZKJ</t>
  </si>
  <si>
    <t>Kinder-und Jugendheim Oberi</t>
  </si>
  <si>
    <t>Vert.igo - ZKJ</t>
  </si>
  <si>
    <t>Etz Chaim Schule</t>
  </si>
  <si>
    <t>Heilpädagogisches Institut St. Michael</t>
  </si>
  <si>
    <t>Stiftung Vivendra</t>
  </si>
  <si>
    <t>Ilgenhalde</t>
  </si>
  <si>
    <t>Stiftung Schloss Regensberg</t>
  </si>
  <si>
    <t>Stiftung Buechweid</t>
  </si>
  <si>
    <t>Stiftung Bühl</t>
  </si>
  <si>
    <t>Mathilde Escher-Heim</t>
  </si>
  <si>
    <t>Sonderschulheim Tanne</t>
  </si>
  <si>
    <t>Sprachheilschule Stäfa</t>
  </si>
  <si>
    <t>Sprachheilschule Zürich</t>
  </si>
  <si>
    <t>Sprachheilschule Winterthur</t>
  </si>
  <si>
    <t>Tagesschule Stiftung Kind &amp; Autismus</t>
  </si>
  <si>
    <t>Heilpädagogische Schule Limmattal</t>
  </si>
  <si>
    <t>Stiftung Schule Tägerst</t>
  </si>
  <si>
    <t>Gruppenschule Thalwil</t>
  </si>
  <si>
    <t>Sonderpädagogische Tagesschule Oberglatt</t>
  </si>
  <si>
    <t>Lernwerkstatt Bickwil</t>
  </si>
  <si>
    <t>Zentrum für Gehör und Sprache Zürich ZGSZ</t>
  </si>
  <si>
    <t>Stiftung Tagesschule Birke</t>
  </si>
  <si>
    <t>Sonderpädagogische Tageschule für Wahrnehmungsförderung</t>
  </si>
  <si>
    <t>Tagesschule für sehgeschädigte, mehrfachbehinderte Kinder</t>
  </si>
  <si>
    <t>Sonderpädagogische Tagesschule Toblerstrasse</t>
  </si>
  <si>
    <t>MZ Uitikon</t>
  </si>
  <si>
    <t>Spitalschule Adoleszentenstation ipw, Klinik Schlosstal</t>
  </si>
  <si>
    <t>Zentrum für Kinder- und Jugendpsychiatrie, Oberstufenschule</t>
  </si>
  <si>
    <t>Kant. Kinderstation Brüschhalde</t>
  </si>
  <si>
    <t>Sek3</t>
  </si>
  <si>
    <t>Tagesschule Fähre</t>
  </si>
  <si>
    <t>Rafaelschule, Heilpädagogogische Tagesschule</t>
  </si>
  <si>
    <t>Schule zum kleinen Christoffel</t>
  </si>
  <si>
    <t>Heilpädagogische Schule Dielsdorf (RGZ)</t>
  </si>
  <si>
    <t>Heilpädagogische Schule Zürich (RGZ)</t>
  </si>
  <si>
    <t>Stiftung M.A.C. Hermann-Witzig Schule</t>
  </si>
  <si>
    <t>Oberstufenschule Lengg</t>
  </si>
  <si>
    <t>PRIMA Sonderschulung</t>
  </si>
  <si>
    <t>Gesamtschule Erlen</t>
  </si>
  <si>
    <t>Tagessonderschule Eschenmosen / Räterschen</t>
  </si>
  <si>
    <t>Johannes-Schule</t>
  </si>
  <si>
    <t>Schule MOMO</t>
  </si>
  <si>
    <t>Schule im Grund</t>
  </si>
  <si>
    <t>Freie Evangelische Schule Zürich</t>
  </si>
  <si>
    <t>Freie Oberstufenschule Zürich</t>
  </si>
  <si>
    <t>Freie Primarschule Zürich</t>
  </si>
  <si>
    <t>Jüdische Schule NOAM</t>
  </si>
  <si>
    <t>Sonderpädagogisch-therapeutische Tagesschule</t>
  </si>
  <si>
    <t>Sonderschule PULS+</t>
  </si>
  <si>
    <t>Tagesschule LOGARTIS</t>
  </si>
  <si>
    <t>Tagessonderschule Intermezzo (ZKJ)</t>
  </si>
  <si>
    <t>Heimgarten - Schulinternat</t>
  </si>
  <si>
    <t>Schulinternat Ringlikon</t>
  </si>
  <si>
    <t>Bereich der Betriebsjahre</t>
  </si>
  <si>
    <t>Name der Institution:</t>
  </si>
  <si>
    <t>ZH-Nr.:</t>
  </si>
  <si>
    <t xml:space="preserve">Betriebsertrag (Aufwandminderungen)
</t>
  </si>
  <si>
    <t>Ergänzung zu Position 5</t>
  </si>
  <si>
    <t>Angebot:</t>
  </si>
  <si>
    <t>Weitere Beiträge</t>
  </si>
  <si>
    <t>Kt. 6020-50</t>
  </si>
  <si>
    <t>Andere Leistungen</t>
  </si>
  <si>
    <t>Kt. 621-629</t>
  </si>
  <si>
    <t>Spenden und Mitgliederbeiträge Verein</t>
  </si>
  <si>
    <t>Kt. 6970/80</t>
  </si>
  <si>
    <t>Leistungen an Personal und Dritte</t>
  </si>
  <si>
    <t>Nebenbetriebe (z.B. Cafeteria / Restaurant)</t>
  </si>
  <si>
    <t>Kt. 67</t>
  </si>
  <si>
    <t>Miet - und Kapitalzinsen</t>
  </si>
  <si>
    <t>Dienstleistungen, Handel und Produktion</t>
  </si>
  <si>
    <t>Übrige Dienstleistungen an Betreute</t>
  </si>
  <si>
    <t>Kinderhaus Entlisberg</t>
  </si>
  <si>
    <t>Redlikon - ZKJ</t>
  </si>
  <si>
    <t>Städt. Schule für cerebral gelähmte Kinder, Maurerschule</t>
  </si>
  <si>
    <t>Heilpädagogische Schule Affoltern</t>
  </si>
  <si>
    <t>KLEINgruppenschule Wädenswil</t>
  </si>
  <si>
    <t>Heilpädagogische Schule Turbenthal</t>
  </si>
  <si>
    <t>Heilpädagogische Schule Wetzikon</t>
  </si>
  <si>
    <t>Schule für Körper- und Mehrfachbehinderte (SKB)</t>
  </si>
  <si>
    <t>Schule für Sehbehinderte (SfS)</t>
  </si>
  <si>
    <t>Heilpädagogische Schule der Stadt Zürich</t>
  </si>
  <si>
    <t>Heilpädagogische Schule Humlikon</t>
  </si>
  <si>
    <t>KGS Dällikon Oberstufe</t>
  </si>
  <si>
    <t>Schule in Kleingruppen Dielsdorf</t>
  </si>
  <si>
    <t>Heilpädagogische Schule Waidhöchi</t>
  </si>
  <si>
    <t>Kleingruppenschule Kleinandelfingen</t>
  </si>
  <si>
    <t>Kleingruppenschule Furttal</t>
  </si>
  <si>
    <t>Heilpädagogische Schule Rümlang</t>
  </si>
  <si>
    <t>Heilpädagogische Schule Uster</t>
  </si>
  <si>
    <t>Schule in Kleingruppen Wallisellen</t>
  </si>
  <si>
    <t>Heilpädagogische Schule Bezirk Bülach</t>
  </si>
  <si>
    <t>KGS Winterthur</t>
  </si>
  <si>
    <t>Michaelschule, Städtische Heilpädagogische Schule Winterthur</t>
  </si>
  <si>
    <t>Sozialpädagogische Wohngruppe Sternen - zkj</t>
  </si>
  <si>
    <t xml:space="preserve">Die Alternative - Kinderhaus Tipi </t>
  </si>
  <si>
    <t>Stiftung Gott hilft</t>
  </si>
  <si>
    <t>Zentrum Inselhof, Mutter&amp;Kind-Wohngruppe</t>
  </si>
  <si>
    <t xml:space="preserve">Zentrum Inselhof, Mutter&amp;Kind-Units </t>
  </si>
  <si>
    <t>Haus für Mutter und Kind</t>
  </si>
  <si>
    <t>Stiftung Dihei Altberg</t>
  </si>
  <si>
    <t>Stiftung Dihei - Furttal</t>
  </si>
  <si>
    <t>Stiftung Dihei - Trägerschaft</t>
  </si>
  <si>
    <t>Heizenholz Wohnagogik - zkj</t>
  </si>
  <si>
    <t>Die Alternative - Ulmenhof</t>
  </si>
  <si>
    <t>Die Alternative - Fischerhuus</t>
  </si>
  <si>
    <t>Stiftung Dihei Rigiblick</t>
  </si>
  <si>
    <t>Durchgangsstation Winterthur DSW - zkj</t>
  </si>
  <si>
    <t>Gott Hilft - Rebhalde 5, Herrliberg</t>
  </si>
  <si>
    <t>Gott Hilft - Rebhalde 7, Herrliberg</t>
  </si>
  <si>
    <t>Chinderhuus Sunneschii</t>
  </si>
  <si>
    <t>Gott Hilft - Rohrhaldenstr. 24, Stäfa</t>
  </si>
  <si>
    <t>Gott Hilft - Rohrhaldenstr. 25, Stäfa</t>
  </si>
  <si>
    <t>Stiftung Dihei Brunnengasse</t>
  </si>
  <si>
    <t>Quellenhofstiftung, T-Home</t>
  </si>
  <si>
    <t>VESO Wohnen für Mutter und Kind</t>
  </si>
  <si>
    <t>KiEl Bethanien</t>
  </si>
  <si>
    <t>Pestalozzi-Jugendstätte Burghof - zkj</t>
  </si>
  <si>
    <t>Fennergut - zkj</t>
  </si>
  <si>
    <t>Heizenholz - zkj</t>
  </si>
  <si>
    <t>Foyer Nord - zkj</t>
  </si>
  <si>
    <t>Eichbühl - zkj</t>
  </si>
  <si>
    <t>Gfellergut - zkj</t>
  </si>
  <si>
    <t>Dialogweg - zkj</t>
  </si>
  <si>
    <t>Altenhof - zkj</t>
  </si>
  <si>
    <t>WG 22 Obstgarten - zkj</t>
  </si>
  <si>
    <t>Krisenintervention Riesbach - zkj</t>
  </si>
  <si>
    <t>.</t>
  </si>
  <si>
    <t>Anzahl Aufenthaltstage übrige</t>
  </si>
  <si>
    <t xml:space="preserve">Fallfinanzierung </t>
  </si>
  <si>
    <t xml:space="preserve">Betriebsertrag (Details siehe rechts)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</si>
</sst>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6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3" fillId="0" borderId="0"/>
    <xf numFmtId="0" fontId="3" fillId="0" borderId="0"/>
  </cellStyleXfs>
  <cellXfs count="13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0" fillId="0" borderId="1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>
      <alignment vertical="center"/>
    </xf>
    <xf numFmtId="10" fontId="0" fillId="0" borderId="0" xfId="0" applyNumberFormat="1" applyBorder="1" applyAlignment="1">
      <alignment horizontal="center"/>
    </xf>
    <xf numFmtId="49" fontId="0" fillId="0" borderId="2" xfId="0" applyNumberForma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 indent="10"/>
    </xf>
    <xf numFmtId="0" fontId="4" fillId="0" borderId="0" xfId="0" applyFont="1" applyBorder="1" applyAlignment="1">
      <alignment horizontal="left" indent="10"/>
    </xf>
    <xf numFmtId="49" fontId="0" fillId="0" borderId="0" xfId="0" applyNumberFormat="1" applyBorder="1" applyAlignment="1">
      <alignment vertical="top"/>
    </xf>
    <xf numFmtId="0" fontId="1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/>
    <xf numFmtId="49" fontId="6" fillId="0" borderId="0" xfId="0" applyNumberFormat="1" applyFont="1" applyBorder="1"/>
    <xf numFmtId="0" fontId="7" fillId="0" borderId="0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4" fillId="0" borderId="0" xfId="0" applyFont="1" applyBorder="1"/>
    <xf numFmtId="9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6" borderId="4" xfId="0" applyFont="1" applyFill="1" applyBorder="1"/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1" fillId="0" borderId="0" xfId="3" applyFont="1" applyProtection="1"/>
    <xf numFmtId="0" fontId="3" fillId="0" borderId="0" xfId="3" applyProtection="1"/>
    <xf numFmtId="0" fontId="1" fillId="2" borderId="0" xfId="3" applyFont="1" applyFill="1" applyProtection="1"/>
    <xf numFmtId="0" fontId="3" fillId="2" borderId="0" xfId="3" applyFont="1" applyFill="1" applyProtection="1"/>
    <xf numFmtId="0" fontId="3" fillId="2" borderId="0" xfId="3" applyFill="1" applyProtection="1"/>
    <xf numFmtId="0" fontId="3" fillId="0" borderId="0" xfId="3" applyFont="1" applyFill="1" applyProtection="1"/>
    <xf numFmtId="0" fontId="14" fillId="5" borderId="0" xfId="2" applyProtection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10" fontId="3" fillId="7" borderId="0" xfId="0" applyNumberFormat="1" applyFont="1" applyFill="1" applyBorder="1" applyAlignment="1" applyProtection="1">
      <alignment horizontal="center" vertical="center" wrapText="1"/>
    </xf>
    <xf numFmtId="10" fontId="3" fillId="7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left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0" fontId="3" fillId="0" borderId="0" xfId="0" applyNumberFormat="1" applyFont="1" applyFill="1" applyBorder="1" applyAlignment="1" applyProtection="1">
      <alignment horizontal="center" vertical="center" wrapText="1"/>
    </xf>
    <xf numFmtId="1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0" fontId="3" fillId="7" borderId="5" xfId="0" applyNumberFormat="1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vertical="center"/>
    </xf>
    <xf numFmtId="4" fontId="1" fillId="3" borderId="0" xfId="0" applyNumberFormat="1" applyFont="1" applyFill="1" applyBorder="1" applyAlignment="1">
      <alignment horizontal="center" vertical="center"/>
    </xf>
    <xf numFmtId="3" fontId="0" fillId="7" borderId="0" xfId="0" applyNumberFormat="1" applyFill="1" applyBorder="1" applyAlignment="1">
      <alignment horizontal="center"/>
    </xf>
    <xf numFmtId="4" fontId="1" fillId="7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vertical="center" wrapText="1"/>
    </xf>
    <xf numFmtId="3" fontId="0" fillId="6" borderId="4" xfId="0" applyNumberFormat="1" applyFill="1" applyBorder="1" applyAlignment="1" applyProtection="1">
      <alignment horizontal="center"/>
      <protection locked="0"/>
    </xf>
    <xf numFmtId="3" fontId="1" fillId="7" borderId="2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2" fontId="3" fillId="0" borderId="0" xfId="0" applyNumberFormat="1" applyFont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/>
    <xf numFmtId="0" fontId="13" fillId="4" borderId="0" xfId="1" applyNumberFormat="1" applyAlignment="1" applyProtection="1">
      <alignment horizontal="center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10"/>
    </xf>
    <xf numFmtId="49" fontId="0" fillId="0" borderId="0" xfId="0" applyNumberFormat="1" applyBorder="1" applyAlignment="1">
      <alignment vertical="center"/>
    </xf>
    <xf numFmtId="10" fontId="0" fillId="7" borderId="0" xfId="0" applyNumberFormat="1" applyFill="1" applyBorder="1" applyAlignment="1"/>
    <xf numFmtId="3" fontId="0" fillId="0" borderId="0" xfId="0" applyNumberForma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vertical="top"/>
    </xf>
    <xf numFmtId="164" fontId="0" fillId="7" borderId="8" xfId="0" applyNumberFormat="1" applyFill="1" applyBorder="1" applyAlignment="1">
      <alignment horizontal="centerContinuous" vertical="center"/>
    </xf>
    <xf numFmtId="164" fontId="0" fillId="7" borderId="9" xfId="0" applyNumberFormat="1" applyFill="1" applyBorder="1" applyAlignment="1">
      <alignment horizontal="centerContinuous" vertical="center"/>
    </xf>
    <xf numFmtId="164" fontId="0" fillId="7" borderId="10" xfId="0" applyNumberFormat="1" applyFill="1" applyBorder="1" applyAlignment="1">
      <alignment horizontal="centerContinuous" vertical="center"/>
    </xf>
    <xf numFmtId="3" fontId="3" fillId="7" borderId="5" xfId="0" applyNumberFormat="1" applyFont="1" applyFill="1" applyBorder="1" applyAlignment="1" applyProtection="1">
      <alignment horizontal="centerContinuous" vertical="center"/>
    </xf>
    <xf numFmtId="3" fontId="3" fillId="6" borderId="1" xfId="0" applyNumberFormat="1" applyFont="1" applyFill="1" applyBorder="1" applyAlignment="1" applyProtection="1">
      <alignment horizontal="centerContinuous"/>
      <protection locked="0"/>
    </xf>
    <xf numFmtId="164" fontId="0" fillId="7" borderId="6" xfId="0" applyNumberFormat="1" applyFill="1" applyBorder="1" applyAlignment="1">
      <alignment horizontal="centerContinuous" vertical="center"/>
    </xf>
    <xf numFmtId="164" fontId="0" fillId="7" borderId="5" xfId="0" applyNumberFormat="1" applyFill="1" applyBorder="1" applyAlignment="1">
      <alignment horizontal="centerContinuous" vertical="center"/>
    </xf>
    <xf numFmtId="164" fontId="0" fillId="7" borderId="7" xfId="0" applyNumberFormat="1" applyFill="1" applyBorder="1" applyAlignment="1">
      <alignment horizontal="centerContinuous" vertical="center"/>
    </xf>
    <xf numFmtId="3" fontId="3" fillId="6" borderId="0" xfId="0" applyNumberFormat="1" applyFont="1" applyFill="1" applyBorder="1" applyAlignment="1" applyProtection="1">
      <alignment horizontal="centerContinuous"/>
      <protection locked="0"/>
    </xf>
    <xf numFmtId="3" fontId="3" fillId="6" borderId="8" xfId="0" applyNumberFormat="1" applyFont="1" applyFill="1" applyBorder="1" applyAlignment="1" applyProtection="1">
      <alignment horizontal="centerContinuous"/>
      <protection locked="0"/>
    </xf>
    <xf numFmtId="3" fontId="3" fillId="6" borderId="9" xfId="0" applyNumberFormat="1" applyFont="1" applyFill="1" applyBorder="1" applyAlignment="1" applyProtection="1">
      <alignment horizontal="centerContinuous"/>
      <protection locked="0"/>
    </xf>
    <xf numFmtId="3" fontId="3" fillId="6" borderId="10" xfId="0" applyNumberFormat="1" applyFont="1" applyFill="1" applyBorder="1" applyAlignment="1" applyProtection="1">
      <alignment horizontal="centerContinuous"/>
      <protection locked="0"/>
    </xf>
    <xf numFmtId="164" fontId="15" fillId="6" borderId="8" xfId="0" applyNumberFormat="1" applyFont="1" applyFill="1" applyBorder="1" applyAlignment="1" applyProtection="1">
      <alignment horizontal="centerContinuous" vertical="center"/>
      <protection locked="0"/>
    </xf>
    <xf numFmtId="164" fontId="15" fillId="6" borderId="9" xfId="0" applyNumberFormat="1" applyFont="1" applyFill="1" applyBorder="1" applyAlignment="1" applyProtection="1">
      <alignment horizontal="centerContinuous" vertical="center"/>
      <protection locked="0"/>
    </xf>
    <xf numFmtId="164" fontId="15" fillId="6" borderId="10" xfId="0" applyNumberFormat="1" applyFont="1" applyFill="1" applyBorder="1" applyAlignment="1" applyProtection="1">
      <alignment horizontal="centerContinuous" vertical="center"/>
      <protection locked="0"/>
    </xf>
    <xf numFmtId="0" fontId="3" fillId="7" borderId="8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164" fontId="0" fillId="7" borderId="8" xfId="0" applyNumberFormat="1" applyFill="1" applyBorder="1" applyAlignment="1">
      <alignment horizontal="center" vertical="center"/>
    </xf>
    <xf numFmtId="164" fontId="0" fillId="7" borderId="9" xfId="0" applyNumberFormat="1" applyFill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 vertical="center"/>
    </xf>
    <xf numFmtId="49" fontId="3" fillId="0" borderId="0" xfId="0" applyNumberFormat="1" applyFont="1" applyBorder="1"/>
    <xf numFmtId="0" fontId="0" fillId="0" borderId="4" xfId="0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</cellXfs>
  <cellStyles count="5">
    <cellStyle name="Gut" xfId="1" builtinId="26"/>
    <cellStyle name="Neutral" xfId="2" builtinId="28"/>
    <cellStyle name="Normal 2" xfId="3"/>
    <cellStyle name="Standard" xfId="0" builtinId="0"/>
    <cellStyle name="Standar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tabSelected="1" zoomScaleNormal="100" zoomScaleSheetLayoutView="100" workbookViewId="0">
      <selection activeCell="F20" sqref="F20"/>
    </sheetView>
  </sheetViews>
  <sheetFormatPr baseColWidth="10" defaultRowHeight="12.5" x14ac:dyDescent="0.25"/>
  <cols>
    <col min="1" max="1" width="3.1796875" style="1" customWidth="1"/>
    <col min="2" max="2" width="4.54296875" style="1" customWidth="1"/>
    <col min="3" max="3" width="14.453125" style="3" customWidth="1"/>
    <col min="4" max="4" width="2" style="3" customWidth="1"/>
    <col min="5" max="5" width="8.54296875" style="1" customWidth="1"/>
    <col min="6" max="6" width="30.26953125" style="1" customWidth="1"/>
    <col min="7" max="7" width="4" style="1" customWidth="1"/>
    <col min="8" max="8" width="11.1796875" style="1" customWidth="1"/>
    <col min="9" max="9" width="6.7265625" style="1" customWidth="1"/>
    <col min="10" max="10" width="8.81640625" style="1" customWidth="1"/>
    <col min="11" max="11" width="1.453125" style="1" customWidth="1"/>
    <col min="12" max="12" width="38.1796875" customWidth="1"/>
    <col min="13" max="13" width="20.54296875" bestFit="1" customWidth="1"/>
    <col min="14" max="14" width="3.26953125" bestFit="1" customWidth="1"/>
    <col min="15" max="15" width="12.54296875" customWidth="1"/>
  </cols>
  <sheetData>
    <row r="1" spans="1:19" ht="37.5" customHeight="1" x14ac:dyDescent="0.3">
      <c r="A1" s="22"/>
      <c r="B1" s="17"/>
      <c r="C1" s="55"/>
      <c r="D1" s="55"/>
      <c r="E1" s="55"/>
      <c r="F1" s="55"/>
      <c r="G1" s="55"/>
      <c r="H1" s="55"/>
      <c r="I1" s="55"/>
      <c r="J1" s="2"/>
      <c r="K1"/>
      <c r="L1" s="38"/>
      <c r="M1" s="1"/>
      <c r="N1" s="1"/>
      <c r="O1" s="39"/>
    </row>
    <row r="2" spans="1:19" ht="12.75" customHeight="1" x14ac:dyDescent="0.3">
      <c r="C2" s="57" t="s">
        <v>147</v>
      </c>
      <c r="D2" s="115"/>
      <c r="E2" s="116"/>
      <c r="F2" s="40" t="s">
        <v>150</v>
      </c>
      <c r="G2" s="117"/>
      <c r="H2" s="118"/>
      <c r="I2" s="118"/>
      <c r="J2" s="118"/>
      <c r="K2" s="119"/>
      <c r="L2" s="1"/>
      <c r="M2" s="1"/>
      <c r="N2" s="1"/>
      <c r="O2" s="2"/>
    </row>
    <row r="3" spans="1:19" ht="13" x14ac:dyDescent="0.25">
      <c r="C3" s="40" t="s">
        <v>146</v>
      </c>
      <c r="D3" s="112" t="str">
        <f>IF(D2="","",VLOOKUP(D2,Einrichtungen,2,0))</f>
        <v/>
      </c>
      <c r="E3" s="113"/>
      <c r="F3" s="113"/>
      <c r="G3" s="113"/>
      <c r="H3" s="113"/>
      <c r="I3" s="113"/>
      <c r="J3" s="113"/>
      <c r="K3" s="114"/>
      <c r="L3" s="1"/>
      <c r="M3" s="1"/>
      <c r="N3" s="1"/>
      <c r="O3" s="2"/>
    </row>
    <row r="4" spans="1:19" ht="13" x14ac:dyDescent="0.25">
      <c r="C4" s="56" t="s">
        <v>31</v>
      </c>
      <c r="D4" s="56"/>
      <c r="E4" s="56"/>
      <c r="F4" s="56"/>
      <c r="G4" s="56"/>
      <c r="H4" s="56"/>
      <c r="I4" s="56"/>
      <c r="K4"/>
      <c r="L4" s="1"/>
      <c r="M4" s="1"/>
      <c r="N4" s="1"/>
      <c r="O4" s="2"/>
    </row>
    <row r="5" spans="1:19" ht="13" x14ac:dyDescent="0.25">
      <c r="C5" s="56"/>
      <c r="D5" s="56"/>
      <c r="E5" s="56"/>
      <c r="F5" s="56"/>
      <c r="G5" s="56"/>
      <c r="H5" s="56"/>
      <c r="I5" s="56"/>
      <c r="K5"/>
      <c r="L5" s="1"/>
      <c r="M5" s="1"/>
      <c r="O5" s="2"/>
      <c r="S5" s="47"/>
    </row>
    <row r="6" spans="1:19" ht="24.75" customHeight="1" x14ac:dyDescent="0.35">
      <c r="A6" s="28" t="s">
        <v>2</v>
      </c>
      <c r="B6" s="24"/>
      <c r="C6" s="25"/>
      <c r="D6" s="25"/>
      <c r="E6" s="14"/>
      <c r="F6" s="24"/>
      <c r="G6" s="26"/>
      <c r="H6" s="27"/>
      <c r="I6" s="120">
        <v>2019</v>
      </c>
      <c r="J6" s="121"/>
      <c r="K6" s="122"/>
      <c r="L6" s="1"/>
      <c r="M6" s="1"/>
      <c r="O6" s="2"/>
      <c r="S6" s="3"/>
    </row>
    <row r="7" spans="1:19" ht="14" x14ac:dyDescent="0.3">
      <c r="G7" s="5"/>
      <c r="H7" s="5"/>
      <c r="I7" s="5"/>
      <c r="K7" s="4"/>
      <c r="L7" s="1"/>
      <c r="M7" s="1"/>
      <c r="O7" s="2"/>
      <c r="S7" s="3"/>
    </row>
    <row r="8" spans="1:19" x14ac:dyDescent="0.25">
      <c r="A8" s="5" t="s">
        <v>35</v>
      </c>
      <c r="B8" s="5" t="s">
        <v>219</v>
      </c>
      <c r="C8" s="6"/>
      <c r="D8" s="6"/>
      <c r="H8" s="105"/>
      <c r="I8" s="5" t="s">
        <v>3</v>
      </c>
      <c r="J8" s="58" t="str">
        <f>IF(H8&gt;0,H8/H10," ")</f>
        <v xml:space="preserve"> </v>
      </c>
      <c r="K8" s="84"/>
      <c r="M8" s="45" t="s">
        <v>55</v>
      </c>
      <c r="O8" s="80"/>
      <c r="S8" s="3"/>
    </row>
    <row r="9" spans="1:19" x14ac:dyDescent="0.25">
      <c r="A9" s="5" t="s">
        <v>4</v>
      </c>
      <c r="B9" s="5" t="s">
        <v>41</v>
      </c>
      <c r="C9" s="6"/>
      <c r="D9" s="6"/>
      <c r="H9" s="101"/>
      <c r="I9" s="7" t="s">
        <v>3</v>
      </c>
      <c r="J9" s="59" t="str">
        <f>IF(H9&gt;0,H9/H10," ")</f>
        <v xml:space="preserve"> </v>
      </c>
      <c r="K9" s="85"/>
      <c r="M9" s="73" t="s">
        <v>56</v>
      </c>
      <c r="O9" s="81"/>
      <c r="S9" s="9"/>
    </row>
    <row r="10" spans="1:19" ht="13.5" thickBot="1" x14ac:dyDescent="0.3">
      <c r="A10" s="5" t="s">
        <v>5</v>
      </c>
      <c r="B10" s="5" t="s">
        <v>38</v>
      </c>
      <c r="C10" s="6"/>
      <c r="D10" s="6"/>
      <c r="H10" s="100">
        <f>SUM(H8:H9)</f>
        <v>0</v>
      </c>
      <c r="I10" s="16" t="s">
        <v>3</v>
      </c>
      <c r="J10" s="72">
        <f>SUM(J8:J9)</f>
        <v>0</v>
      </c>
      <c r="K10" s="15"/>
      <c r="L10" s="90"/>
      <c r="M10" s="11"/>
      <c r="O10" s="40"/>
      <c r="S10" s="12"/>
    </row>
    <row r="11" spans="1:19" s="69" customFormat="1" ht="13.5" thickTop="1" x14ac:dyDescent="0.25">
      <c r="A11" s="61"/>
      <c r="B11" s="61"/>
      <c r="C11" s="62"/>
      <c r="D11" s="62"/>
      <c r="E11" s="8"/>
      <c r="F11" s="8"/>
      <c r="G11" s="63"/>
      <c r="H11" s="64"/>
      <c r="I11" s="61"/>
      <c r="J11" s="65"/>
      <c r="K11" s="66"/>
      <c r="L11" s="67"/>
      <c r="M11" s="68"/>
      <c r="O11" s="70"/>
      <c r="S11" s="71"/>
    </row>
    <row r="12" spans="1:19" x14ac:dyDescent="0.25">
      <c r="A12" s="5" t="s">
        <v>6</v>
      </c>
      <c r="B12" s="5" t="s">
        <v>39</v>
      </c>
      <c r="C12" s="6"/>
      <c r="D12" s="6"/>
      <c r="G12" s="5" t="s">
        <v>7</v>
      </c>
      <c r="H12" s="106"/>
      <c r="I12" s="107"/>
      <c r="J12" s="108"/>
      <c r="K12" s="33"/>
      <c r="L12" s="11"/>
      <c r="M12" s="11"/>
      <c r="N12" s="11"/>
      <c r="O12" s="11"/>
    </row>
    <row r="13" spans="1:19" x14ac:dyDescent="0.25">
      <c r="A13" s="5"/>
      <c r="B13" s="5" t="s">
        <v>27</v>
      </c>
      <c r="C13" s="6"/>
      <c r="D13" s="6"/>
      <c r="G13" s="5"/>
      <c r="H13" s="6"/>
      <c r="I13" s="6"/>
      <c r="K13"/>
    </row>
    <row r="14" spans="1:19" x14ac:dyDescent="0.25">
      <c r="A14" s="5" t="s">
        <v>8</v>
      </c>
      <c r="B14" s="5" t="s">
        <v>221</v>
      </c>
      <c r="C14" s="6"/>
      <c r="D14" s="6"/>
      <c r="G14" s="77" t="s">
        <v>9</v>
      </c>
      <c r="H14" s="123">
        <f>-O27</f>
        <v>0</v>
      </c>
      <c r="I14" s="124"/>
      <c r="J14" s="125"/>
      <c r="K14"/>
    </row>
    <row r="15" spans="1:19" x14ac:dyDescent="0.25">
      <c r="A15"/>
      <c r="B15"/>
      <c r="C15"/>
      <c r="D15"/>
      <c r="E15"/>
      <c r="F15"/>
      <c r="G15"/>
      <c r="H15"/>
      <c r="I15"/>
      <c r="J15"/>
      <c r="K15"/>
    </row>
    <row r="16" spans="1:19" x14ac:dyDescent="0.25">
      <c r="A16" s="5"/>
      <c r="B16" s="5"/>
      <c r="C16" s="89"/>
      <c r="D16" s="89"/>
      <c r="E16" s="89"/>
      <c r="F16" s="89"/>
      <c r="G16" s="5"/>
      <c r="H16" s="86"/>
      <c r="I16" s="86"/>
      <c r="J16" s="86"/>
      <c r="K16"/>
    </row>
    <row r="17" spans="1:15" ht="13" x14ac:dyDescent="0.25">
      <c r="A17" s="92" t="s">
        <v>10</v>
      </c>
      <c r="B17" s="92" t="s">
        <v>11</v>
      </c>
      <c r="C17" s="10"/>
      <c r="D17" s="10"/>
      <c r="F17" s="11"/>
      <c r="G17" s="92" t="s">
        <v>7</v>
      </c>
      <c r="H17" s="97">
        <f>SUM(H12:J15)</f>
        <v>0</v>
      </c>
      <c r="I17" s="98"/>
      <c r="J17" s="99"/>
      <c r="K17"/>
      <c r="L17" s="78" t="s">
        <v>148</v>
      </c>
    </row>
    <row r="18" spans="1:15" ht="19.5" customHeight="1" x14ac:dyDescent="0.25">
      <c r="A18" s="92"/>
      <c r="B18" s="92"/>
      <c r="C18" s="10"/>
      <c r="D18" s="10"/>
      <c r="F18" s="11"/>
      <c r="G18" s="92"/>
      <c r="H18" s="43"/>
      <c r="I18" s="43"/>
      <c r="J18" s="43"/>
      <c r="K18"/>
      <c r="L18" s="79" t="s">
        <v>149</v>
      </c>
    </row>
    <row r="19" spans="1:15" x14ac:dyDescent="0.25">
      <c r="A19" s="5" t="s">
        <v>12</v>
      </c>
      <c r="B19" s="5" t="s">
        <v>40</v>
      </c>
      <c r="C19" s="6"/>
      <c r="E19" s="93" t="str">
        <f>IF(H8&gt;0,J8," ")</f>
        <v xml:space="preserve"> </v>
      </c>
      <c r="F19" s="1" t="s">
        <v>28</v>
      </c>
      <c r="G19" s="5"/>
      <c r="H19" s="6"/>
      <c r="I19" s="6"/>
      <c r="J19" s="3"/>
      <c r="K19"/>
      <c r="L19" s="87" t="s">
        <v>151</v>
      </c>
      <c r="M19" s="87" t="s">
        <v>152</v>
      </c>
      <c r="N19" s="5" t="s">
        <v>7</v>
      </c>
      <c r="O19" s="82"/>
    </row>
    <row r="20" spans="1:15" x14ac:dyDescent="0.25">
      <c r="A20" s="5"/>
      <c r="B20" s="5" t="s">
        <v>7</v>
      </c>
      <c r="C20" s="75" t="str">
        <f>IF(H8&gt;0,H17," ")</f>
        <v xml:space="preserve"> </v>
      </c>
      <c r="D20" s="23"/>
      <c r="G20" s="5" t="s">
        <v>7</v>
      </c>
      <c r="H20" s="97" t="str">
        <f>IF(H8&gt;0,C20*E19," ")</f>
        <v xml:space="preserve"> </v>
      </c>
      <c r="I20" s="98"/>
      <c r="J20" s="99"/>
      <c r="K20"/>
      <c r="L20" s="87" t="s">
        <v>153</v>
      </c>
      <c r="M20" s="87" t="s">
        <v>154</v>
      </c>
      <c r="N20" s="5" t="s">
        <v>7</v>
      </c>
      <c r="O20" s="82"/>
    </row>
    <row r="21" spans="1:15" x14ac:dyDescent="0.25">
      <c r="A21" s="92" t="s">
        <v>18</v>
      </c>
      <c r="B21" s="44" t="s">
        <v>54</v>
      </c>
      <c r="C21" s="12"/>
      <c r="D21" s="12"/>
      <c r="E21" s="11"/>
      <c r="F21" s="11"/>
      <c r="G21" s="92"/>
      <c r="H21" s="94"/>
      <c r="I21" s="94"/>
      <c r="J21" s="94"/>
      <c r="K21"/>
      <c r="L21" s="87" t="s">
        <v>161</v>
      </c>
      <c r="M21" t="s">
        <v>49</v>
      </c>
      <c r="N21" s="5" t="s">
        <v>7</v>
      </c>
      <c r="O21" s="82"/>
    </row>
    <row r="22" spans="1:15" x14ac:dyDescent="0.25">
      <c r="B22" s="1" t="s">
        <v>7</v>
      </c>
      <c r="C22" s="75" t="str">
        <f>IF(H8&gt;0,H20," ")</f>
        <v xml:space="preserve"> </v>
      </c>
      <c r="D22" s="9" t="s">
        <v>13</v>
      </c>
      <c r="E22" s="75" t="str">
        <f>IF(H8&gt;0,H8," ")</f>
        <v xml:space="preserve"> </v>
      </c>
      <c r="F22" s="1" t="s">
        <v>14</v>
      </c>
      <c r="G22" s="5"/>
      <c r="H22" s="6"/>
      <c r="I22" s="6"/>
      <c r="J22" s="3"/>
      <c r="K22"/>
      <c r="L22" s="87" t="s">
        <v>162</v>
      </c>
      <c r="M22" t="s">
        <v>50</v>
      </c>
      <c r="N22" s="5" t="s">
        <v>7</v>
      </c>
      <c r="O22" s="82"/>
    </row>
    <row r="23" spans="1:15" x14ac:dyDescent="0.25">
      <c r="B23" s="1" t="s">
        <v>15</v>
      </c>
      <c r="E23" s="8"/>
      <c r="F23" s="1" t="s">
        <v>16</v>
      </c>
      <c r="G23" s="5"/>
      <c r="H23" s="6"/>
      <c r="I23" s="6"/>
      <c r="J23" s="3"/>
      <c r="K23" s="42"/>
      <c r="L23" s="87" t="s">
        <v>160</v>
      </c>
      <c r="M23" t="s">
        <v>51</v>
      </c>
      <c r="N23" s="5" t="s">
        <v>7</v>
      </c>
      <c r="O23" s="82"/>
    </row>
    <row r="24" spans="1:15" ht="13.5" thickBot="1" x14ac:dyDescent="0.3">
      <c r="A24" s="92" t="s">
        <v>19</v>
      </c>
      <c r="B24" s="21" t="s">
        <v>17</v>
      </c>
      <c r="C24" s="76" t="str">
        <f>IF(H8&gt;0,C22/E22,IFERROR(H17/H9,""))</f>
        <v/>
      </c>
      <c r="D24" s="56" t="s">
        <v>42</v>
      </c>
      <c r="E24" s="56"/>
      <c r="F24" s="56"/>
      <c r="G24" s="56"/>
      <c r="H24" s="10"/>
      <c r="I24" s="10"/>
      <c r="J24" s="12"/>
      <c r="K24"/>
      <c r="L24" s="87" t="s">
        <v>158</v>
      </c>
      <c r="M24" s="87" t="s">
        <v>159</v>
      </c>
      <c r="N24" s="5" t="s">
        <v>7</v>
      </c>
      <c r="O24" s="82" t="s">
        <v>218</v>
      </c>
    </row>
    <row r="25" spans="1:15" ht="13" x14ac:dyDescent="0.25">
      <c r="A25" s="92"/>
      <c r="B25" s="56"/>
      <c r="C25" s="74"/>
      <c r="D25" s="90"/>
      <c r="E25" s="90"/>
      <c r="F25" s="90"/>
      <c r="G25" s="90"/>
      <c r="H25" s="10"/>
      <c r="I25" s="10"/>
      <c r="J25" s="12"/>
      <c r="K25"/>
      <c r="L25" s="87" t="s">
        <v>157</v>
      </c>
      <c r="M25" t="s">
        <v>52</v>
      </c>
      <c r="N25" s="5" t="s">
        <v>7</v>
      </c>
      <c r="O25" s="82"/>
    </row>
    <row r="26" spans="1:15" x14ac:dyDescent="0.25">
      <c r="A26" s="5" t="s">
        <v>21</v>
      </c>
      <c r="B26" s="5" t="s">
        <v>46</v>
      </c>
      <c r="C26" s="6"/>
      <c r="E26" s="93" t="str">
        <f>IF(H9&gt;0,J9," ")</f>
        <v xml:space="preserve"> </v>
      </c>
      <c r="F26" s="1" t="s">
        <v>28</v>
      </c>
      <c r="G26" s="5"/>
      <c r="H26" s="6"/>
      <c r="I26" s="6"/>
      <c r="J26" s="3"/>
      <c r="K26"/>
      <c r="L26" s="87" t="s">
        <v>155</v>
      </c>
      <c r="M26" s="87" t="s">
        <v>156</v>
      </c>
      <c r="N26" s="5" t="s">
        <v>7</v>
      </c>
      <c r="O26" s="82"/>
    </row>
    <row r="27" spans="1:15" ht="13.5" thickBot="1" x14ac:dyDescent="0.3">
      <c r="A27" s="5"/>
      <c r="B27" s="1" t="s">
        <v>7</v>
      </c>
      <c r="C27" s="75" t="str">
        <f>IF(H9&gt;0,H17," ")</f>
        <v xml:space="preserve"> </v>
      </c>
      <c r="D27" s="23"/>
      <c r="G27" s="5" t="s">
        <v>7</v>
      </c>
      <c r="H27" s="97" t="str">
        <f>IF(H9="","",C27*E26)</f>
        <v/>
      </c>
      <c r="I27" s="98"/>
      <c r="J27" s="99"/>
      <c r="K27"/>
      <c r="M27" s="46" t="s">
        <v>53</v>
      </c>
      <c r="N27" s="5" t="s">
        <v>7</v>
      </c>
      <c r="O27" s="83">
        <f>SUM(O19:O26)</f>
        <v>0</v>
      </c>
    </row>
    <row r="28" spans="1:15" ht="14.25" customHeight="1" thickTop="1" x14ac:dyDescent="0.25">
      <c r="A28" s="5" t="s">
        <v>22</v>
      </c>
      <c r="B28" s="5" t="s">
        <v>20</v>
      </c>
      <c r="C28" s="6"/>
      <c r="D28" s="6"/>
      <c r="G28" s="92" t="s">
        <v>9</v>
      </c>
      <c r="H28" s="109"/>
      <c r="I28" s="110"/>
      <c r="J28" s="111"/>
      <c r="K28"/>
      <c r="L28" s="41"/>
      <c r="O28" s="36"/>
    </row>
    <row r="29" spans="1:15" ht="13" thickBot="1" x14ac:dyDescent="0.3">
      <c r="A29" s="92" t="s">
        <v>33</v>
      </c>
      <c r="B29" s="11" t="s">
        <v>45</v>
      </c>
      <c r="C29" s="12"/>
      <c r="D29" s="12"/>
      <c r="F29" s="11"/>
      <c r="G29" s="92" t="s">
        <v>7</v>
      </c>
      <c r="H29" s="102" t="str">
        <f>IFERROR(H27-SUM(H28:J28),"")</f>
        <v/>
      </c>
      <c r="I29" s="103"/>
      <c r="J29" s="104"/>
      <c r="K29"/>
    </row>
    <row r="30" spans="1:15" ht="13" thickTop="1" x14ac:dyDescent="0.25">
      <c r="A30" s="5"/>
      <c r="B30" s="13" t="s">
        <v>7</v>
      </c>
      <c r="C30" s="75" t="str">
        <f>IF(H9&gt;0,H29," ")</f>
        <v xml:space="preserve"> </v>
      </c>
      <c r="D30" s="9" t="s">
        <v>13</v>
      </c>
      <c r="E30" s="75" t="str">
        <f>IF(H9&gt;0,H9," ")</f>
        <v xml:space="preserve"> </v>
      </c>
      <c r="F30" s="1" t="s">
        <v>14</v>
      </c>
      <c r="K30"/>
    </row>
    <row r="31" spans="1:15" x14ac:dyDescent="0.25">
      <c r="A31" s="5"/>
      <c r="B31" s="1" t="s">
        <v>44</v>
      </c>
      <c r="E31" s="8"/>
      <c r="F31" s="1" t="s">
        <v>16</v>
      </c>
      <c r="K31"/>
      <c r="O31" s="35"/>
    </row>
    <row r="32" spans="1:15" ht="15.75" customHeight="1" thickBot="1" x14ac:dyDescent="0.3">
      <c r="A32" s="92" t="s">
        <v>34</v>
      </c>
      <c r="B32" s="21" t="s">
        <v>17</v>
      </c>
      <c r="C32" s="76" t="str">
        <f>IF(H9&gt;0,C30/E30," ")</f>
        <v xml:space="preserve"> </v>
      </c>
      <c r="D32" s="56" t="s">
        <v>43</v>
      </c>
      <c r="E32" s="56"/>
      <c r="F32" s="56"/>
      <c r="G32" s="56"/>
      <c r="H32" s="11"/>
      <c r="I32" s="11"/>
      <c r="J32" s="11"/>
      <c r="K32"/>
      <c r="O32" s="35"/>
    </row>
    <row r="33" spans="1:15" ht="24.75" customHeight="1" x14ac:dyDescent="0.25">
      <c r="A33" s="5" t="s">
        <v>30</v>
      </c>
      <c r="F33" s="18" t="s">
        <v>23</v>
      </c>
      <c r="G33" s="18"/>
      <c r="H33" s="18"/>
      <c r="I33" s="18"/>
      <c r="J33" s="18"/>
      <c r="K33"/>
      <c r="O33" s="35"/>
    </row>
    <row r="34" spans="1:15" ht="13" x14ac:dyDescent="0.25">
      <c r="A34" s="92" t="s">
        <v>31</v>
      </c>
      <c r="B34" s="92"/>
      <c r="C34" s="92"/>
      <c r="D34" s="92"/>
      <c r="E34" s="92"/>
      <c r="F34" s="95" t="s">
        <v>32</v>
      </c>
      <c r="G34" s="95"/>
      <c r="H34" s="95"/>
      <c r="I34" s="95"/>
      <c r="J34" s="95"/>
      <c r="K34"/>
      <c r="O34" s="35"/>
    </row>
    <row r="35" spans="1:15" ht="13" x14ac:dyDescent="0.25">
      <c r="A35" s="92"/>
      <c r="B35" s="92"/>
      <c r="C35" s="92"/>
      <c r="D35" s="92"/>
      <c r="E35" s="92"/>
      <c r="F35" s="91"/>
      <c r="G35" s="91"/>
      <c r="H35" s="91"/>
      <c r="I35" s="91"/>
      <c r="J35" s="91"/>
      <c r="K35"/>
      <c r="O35" s="35"/>
    </row>
    <row r="36" spans="1:15" ht="13" x14ac:dyDescent="0.25">
      <c r="A36" s="92"/>
      <c r="B36" s="92"/>
      <c r="C36" s="92"/>
      <c r="D36" s="92"/>
      <c r="E36" s="92"/>
      <c r="F36" s="91"/>
      <c r="G36" s="91"/>
      <c r="H36" s="91"/>
      <c r="I36" s="91"/>
      <c r="J36" s="91"/>
      <c r="K36" s="32"/>
      <c r="O36" s="35"/>
    </row>
    <row r="37" spans="1:15" ht="13" x14ac:dyDescent="0.25">
      <c r="A37" s="5"/>
      <c r="F37" s="95" t="s">
        <v>31</v>
      </c>
      <c r="G37" s="95"/>
      <c r="H37" s="95"/>
      <c r="I37" s="95"/>
      <c r="J37" s="95"/>
      <c r="K37"/>
      <c r="O37" s="35"/>
    </row>
    <row r="38" spans="1:15" ht="13" x14ac:dyDescent="0.25">
      <c r="A38" s="5"/>
      <c r="F38" s="95" t="s">
        <v>31</v>
      </c>
      <c r="G38" s="95"/>
      <c r="H38" s="95"/>
      <c r="I38" s="95"/>
      <c r="J38" s="95"/>
      <c r="K38"/>
      <c r="N38" s="1"/>
      <c r="O38" s="2"/>
    </row>
    <row r="39" spans="1:15" ht="21.75" customHeight="1" x14ac:dyDescent="0.25">
      <c r="A39" s="5"/>
      <c r="F39" s="95"/>
      <c r="G39" s="95"/>
      <c r="H39" s="95"/>
      <c r="I39" s="95"/>
      <c r="J39" s="95"/>
      <c r="K39"/>
      <c r="L39" s="37"/>
      <c r="M39" s="34"/>
      <c r="N39" s="56"/>
      <c r="O39" s="40"/>
    </row>
    <row r="40" spans="1:15" ht="18" customHeight="1" x14ac:dyDescent="0.25">
      <c r="A40" s="20" t="s">
        <v>29</v>
      </c>
      <c r="D40" s="96" t="s">
        <v>31</v>
      </c>
      <c r="E40" s="96"/>
      <c r="G40" s="60" t="s">
        <v>0</v>
      </c>
      <c r="J40" s="19"/>
      <c r="K40"/>
      <c r="N40" s="1"/>
      <c r="O40" s="1"/>
    </row>
    <row r="41" spans="1:15" x14ac:dyDescent="0.25">
      <c r="A41" s="5" t="s">
        <v>24</v>
      </c>
      <c r="G41" s="60" t="s">
        <v>220</v>
      </c>
      <c r="H41" s="18"/>
      <c r="J41" s="18"/>
    </row>
    <row r="42" spans="1:15" x14ac:dyDescent="0.25">
      <c r="A42" s="29"/>
      <c r="B42" s="30" t="s">
        <v>48</v>
      </c>
      <c r="C42" s="31"/>
      <c r="D42" s="31"/>
      <c r="E42" s="30"/>
      <c r="G42" s="60" t="s">
        <v>36</v>
      </c>
      <c r="H42" s="18"/>
      <c r="J42" s="18"/>
    </row>
    <row r="43" spans="1:15" x14ac:dyDescent="0.25">
      <c r="A43" s="29"/>
      <c r="B43" s="30" t="s">
        <v>47</v>
      </c>
      <c r="C43" s="31"/>
      <c r="D43" s="31"/>
      <c r="E43" s="30"/>
      <c r="G43" s="60" t="s">
        <v>25</v>
      </c>
      <c r="H43" s="18"/>
      <c r="J43" s="18"/>
    </row>
    <row r="44" spans="1:15" x14ac:dyDescent="0.25">
      <c r="A44" s="29"/>
      <c r="B44" s="30" t="s">
        <v>37</v>
      </c>
      <c r="C44" s="31"/>
      <c r="D44" s="31"/>
      <c r="E44" s="30"/>
      <c r="G44" s="60" t="s">
        <v>1</v>
      </c>
      <c r="H44" s="18"/>
      <c r="J44" s="18"/>
    </row>
    <row r="45" spans="1:15" x14ac:dyDescent="0.25">
      <c r="A45" s="29"/>
      <c r="B45" s="30" t="s">
        <v>26</v>
      </c>
      <c r="C45" s="31"/>
      <c r="D45" s="31"/>
      <c r="E45" s="30"/>
      <c r="G45" s="22"/>
    </row>
  </sheetData>
  <sheetProtection password="C6B4" sheet="1" objects="1" scenarios="1"/>
  <mergeCells count="5">
    <mergeCell ref="D3:K3"/>
    <mergeCell ref="D2:E2"/>
    <mergeCell ref="G2:K2"/>
    <mergeCell ref="I6:K6"/>
    <mergeCell ref="H14:J14"/>
  </mergeCells>
  <dataValidations count="2">
    <dataValidation type="list" allowBlank="1" showInputMessage="1" showErrorMessage="1" sqref="I6">
      <formula1>Betriebsjahre</formula1>
    </dataValidation>
    <dataValidation type="list" allowBlank="1" showInputMessage="1" showErrorMessage="1" sqref="D2">
      <formula1>EinrichtungsCodes</formula1>
    </dataValidation>
  </dataValidations>
  <printOptions horizontalCentered="1" verticalCentered="1"/>
  <pageMargins left="0.67" right="0.19685039370078741" top="0.78740157480314965" bottom="0.74803149606299213" header="0.31496062992125984" footer="0.35433070866141736"/>
  <pageSetup paperSize="9" scale="75" orientation="landscape" r:id="rId1"/>
  <headerFooter alignWithMargins="0">
    <oddHeader xml:space="preserve">&amp;L&amp;"Arial,Fett"Amt für Jugend und Berufsberatung des Kantons Zürich
&amp;"Arial,Standard"Dörflistrasse 120, Postfach
8090 Zürich&amp;R&amp;9
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Normal="100" zoomScaleSheetLayoutView="100" workbookViewId="0">
      <selection activeCell="B15" sqref="B15"/>
    </sheetView>
  </sheetViews>
  <sheetFormatPr baseColWidth="10" defaultRowHeight="12.5" x14ac:dyDescent="0.25"/>
  <cols>
    <col min="1" max="1" width="3.1796875" style="1" customWidth="1"/>
    <col min="2" max="2" width="4.54296875" style="1" customWidth="1"/>
    <col min="3" max="3" width="14.453125" style="3" customWidth="1"/>
    <col min="4" max="4" width="2" style="3" customWidth="1"/>
    <col min="5" max="5" width="8.54296875" style="1" customWidth="1"/>
    <col min="6" max="6" width="30.26953125" style="1" customWidth="1"/>
    <col min="7" max="7" width="4" style="1" customWidth="1"/>
    <col min="8" max="8" width="11.1796875" style="1" customWidth="1"/>
    <col min="9" max="9" width="6.7265625" style="1" customWidth="1"/>
    <col min="10" max="10" width="8.81640625" style="1" customWidth="1"/>
    <col min="11" max="11" width="1.453125" style="1" customWidth="1"/>
    <col min="12" max="12" width="38.1796875" customWidth="1"/>
    <col min="13" max="13" width="20.54296875" bestFit="1" customWidth="1"/>
    <col min="14" max="14" width="3.26953125" bestFit="1" customWidth="1"/>
    <col min="15" max="15" width="12.54296875" customWidth="1"/>
  </cols>
  <sheetData>
    <row r="1" spans="1:19" ht="37.5" customHeight="1" x14ac:dyDescent="0.3">
      <c r="A1" s="22"/>
      <c r="B1" s="17"/>
      <c r="C1" s="55"/>
      <c r="D1" s="55"/>
      <c r="E1" s="55"/>
      <c r="F1" s="55"/>
      <c r="G1" s="55"/>
      <c r="H1" s="55"/>
      <c r="I1" s="55"/>
      <c r="J1" s="2"/>
      <c r="K1"/>
      <c r="L1" s="38"/>
      <c r="M1" s="1"/>
      <c r="N1" s="1"/>
      <c r="O1" s="39"/>
    </row>
    <row r="2" spans="1:19" ht="12.75" customHeight="1" x14ac:dyDescent="0.3">
      <c r="C2" s="57" t="s">
        <v>147</v>
      </c>
      <c r="D2" s="115"/>
      <c r="E2" s="116"/>
      <c r="F2" s="40" t="s">
        <v>150</v>
      </c>
      <c r="G2" s="117"/>
      <c r="H2" s="118"/>
      <c r="I2" s="118"/>
      <c r="J2" s="118"/>
      <c r="K2" s="119"/>
      <c r="L2" s="1"/>
      <c r="M2" s="1"/>
      <c r="N2" s="1"/>
      <c r="O2" s="2"/>
    </row>
    <row r="3" spans="1:19" ht="13" x14ac:dyDescent="0.25">
      <c r="C3" s="40" t="s">
        <v>146</v>
      </c>
      <c r="D3" s="112" t="str">
        <f>IF(D2="","",VLOOKUP(D2,Einrichtungen,2,0))</f>
        <v/>
      </c>
      <c r="E3" s="113"/>
      <c r="F3" s="113"/>
      <c r="G3" s="113"/>
      <c r="H3" s="113"/>
      <c r="I3" s="113"/>
      <c r="J3" s="113"/>
      <c r="K3" s="114"/>
      <c r="L3" s="1"/>
      <c r="M3" s="1"/>
      <c r="N3" s="1"/>
      <c r="O3" s="2"/>
    </row>
    <row r="4" spans="1:19" ht="13" x14ac:dyDescent="0.25">
      <c r="C4" s="56" t="s">
        <v>31</v>
      </c>
      <c r="D4" s="56"/>
      <c r="E4" s="56"/>
      <c r="F4" s="56"/>
      <c r="G4" s="56"/>
      <c r="H4" s="56"/>
      <c r="I4" s="56"/>
      <c r="K4"/>
      <c r="L4" s="1"/>
      <c r="M4" s="1"/>
      <c r="N4" s="1"/>
      <c r="O4" s="2"/>
    </row>
    <row r="5" spans="1:19" ht="13" x14ac:dyDescent="0.25">
      <c r="C5" s="56"/>
      <c r="D5" s="56"/>
      <c r="E5" s="56"/>
      <c r="F5" s="56"/>
      <c r="G5" s="56"/>
      <c r="H5" s="56"/>
      <c r="I5" s="56"/>
      <c r="K5"/>
      <c r="L5" s="1"/>
      <c r="M5" s="1"/>
      <c r="O5" s="2"/>
      <c r="S5" s="47"/>
    </row>
    <row r="6" spans="1:19" ht="24.75" customHeight="1" x14ac:dyDescent="0.35">
      <c r="A6" s="28" t="s">
        <v>2</v>
      </c>
      <c r="B6" s="24"/>
      <c r="C6" s="25"/>
      <c r="D6" s="25"/>
      <c r="E6" s="14"/>
      <c r="F6" s="24"/>
      <c r="G6" s="26"/>
      <c r="H6" s="27"/>
      <c r="I6" s="120">
        <v>2019</v>
      </c>
      <c r="J6" s="121"/>
      <c r="K6" s="122"/>
      <c r="L6" s="1"/>
      <c r="M6" s="1"/>
      <c r="O6" s="2"/>
      <c r="S6" s="3"/>
    </row>
    <row r="7" spans="1:19" ht="14" x14ac:dyDescent="0.3">
      <c r="G7" s="5"/>
      <c r="H7" s="5"/>
      <c r="I7" s="5"/>
      <c r="K7" s="4"/>
      <c r="L7" s="1"/>
      <c r="M7" s="1"/>
      <c r="O7" s="2"/>
      <c r="S7" s="3"/>
    </row>
    <row r="8" spans="1:19" x14ac:dyDescent="0.25">
      <c r="A8" s="5" t="s">
        <v>35</v>
      </c>
      <c r="B8" s="5" t="s">
        <v>219</v>
      </c>
      <c r="C8" s="6"/>
      <c r="D8" s="6"/>
      <c r="H8" s="105"/>
      <c r="I8" s="5" t="s">
        <v>3</v>
      </c>
      <c r="J8" s="58" t="str">
        <f>IF(H8&gt;0,H8/H10," ")</f>
        <v xml:space="preserve"> </v>
      </c>
      <c r="K8" s="84"/>
      <c r="M8" s="45" t="s">
        <v>55</v>
      </c>
      <c r="O8" s="80"/>
      <c r="S8" s="3"/>
    </row>
    <row r="9" spans="1:19" x14ac:dyDescent="0.25">
      <c r="A9" s="5" t="s">
        <v>4</v>
      </c>
      <c r="B9" s="5" t="s">
        <v>41</v>
      </c>
      <c r="C9" s="6"/>
      <c r="D9" s="6"/>
      <c r="H9" s="101"/>
      <c r="I9" s="7" t="s">
        <v>3</v>
      </c>
      <c r="J9" s="59" t="str">
        <f>IF(H9&gt;0,H9/H10," ")</f>
        <v xml:space="preserve"> </v>
      </c>
      <c r="K9" s="85"/>
      <c r="M9" s="73" t="s">
        <v>56</v>
      </c>
      <c r="O9" s="81"/>
      <c r="S9" s="9"/>
    </row>
    <row r="10" spans="1:19" ht="13.5" thickBot="1" x14ac:dyDescent="0.3">
      <c r="A10" s="5" t="s">
        <v>5</v>
      </c>
      <c r="B10" s="5" t="s">
        <v>38</v>
      </c>
      <c r="C10" s="6"/>
      <c r="D10" s="6"/>
      <c r="H10" s="100">
        <f>SUM(H8:H9)</f>
        <v>0</v>
      </c>
      <c r="I10" s="16" t="s">
        <v>3</v>
      </c>
      <c r="J10" s="72">
        <f>SUM(J8:J9)</f>
        <v>0</v>
      </c>
      <c r="K10" s="15"/>
      <c r="L10" s="90"/>
      <c r="M10" s="11"/>
      <c r="O10" s="40"/>
      <c r="S10" s="12"/>
    </row>
    <row r="11" spans="1:19" s="69" customFormat="1" ht="13.5" thickTop="1" x14ac:dyDescent="0.25">
      <c r="A11" s="61"/>
      <c r="B11" s="61"/>
      <c r="C11" s="62"/>
      <c r="D11" s="62"/>
      <c r="E11" s="8"/>
      <c r="F11" s="8"/>
      <c r="G11" s="63"/>
      <c r="H11" s="64"/>
      <c r="I11" s="61"/>
      <c r="J11" s="65"/>
      <c r="K11" s="66"/>
      <c r="L11" s="67"/>
      <c r="M11" s="68"/>
      <c r="O11" s="70"/>
      <c r="S11" s="71"/>
    </row>
    <row r="12" spans="1:19" x14ac:dyDescent="0.25">
      <c r="A12" s="5" t="s">
        <v>6</v>
      </c>
      <c r="B12" s="5" t="s">
        <v>39</v>
      </c>
      <c r="C12" s="6"/>
      <c r="D12" s="6"/>
      <c r="G12" s="5" t="s">
        <v>7</v>
      </c>
      <c r="H12" s="106"/>
      <c r="I12" s="107"/>
      <c r="J12" s="108"/>
      <c r="K12" s="33"/>
      <c r="L12" s="11"/>
      <c r="M12" s="11"/>
      <c r="N12" s="11"/>
      <c r="O12" s="11"/>
    </row>
    <row r="13" spans="1:19" x14ac:dyDescent="0.25">
      <c r="A13" s="5"/>
      <c r="B13" s="5" t="s">
        <v>27</v>
      </c>
      <c r="C13" s="6"/>
      <c r="D13" s="6"/>
      <c r="G13" s="5"/>
      <c r="H13" s="6"/>
      <c r="I13" s="6"/>
      <c r="K13"/>
    </row>
    <row r="14" spans="1:19" x14ac:dyDescent="0.25">
      <c r="A14" s="5" t="s">
        <v>8</v>
      </c>
      <c r="B14" s="5" t="s">
        <v>221</v>
      </c>
      <c r="C14" s="6"/>
      <c r="D14" s="6"/>
      <c r="G14" s="77" t="s">
        <v>9</v>
      </c>
      <c r="H14" s="123">
        <f>-O27</f>
        <v>0</v>
      </c>
      <c r="I14" s="124"/>
      <c r="J14" s="125"/>
      <c r="K14"/>
    </row>
    <row r="15" spans="1:19" x14ac:dyDescent="0.25">
      <c r="A15"/>
      <c r="B15"/>
      <c r="C15"/>
      <c r="D15"/>
      <c r="E15"/>
      <c r="F15"/>
      <c r="G15"/>
      <c r="H15"/>
      <c r="I15"/>
      <c r="J15"/>
      <c r="K15"/>
    </row>
    <row r="16" spans="1:19" x14ac:dyDescent="0.25">
      <c r="A16" s="5"/>
      <c r="B16" s="5"/>
      <c r="C16" s="89"/>
      <c r="D16" s="89"/>
      <c r="E16" s="89"/>
      <c r="F16" s="89"/>
      <c r="G16" s="5"/>
      <c r="H16" s="86"/>
      <c r="I16" s="86"/>
      <c r="J16" s="86"/>
      <c r="K16"/>
    </row>
    <row r="17" spans="1:15" ht="13" x14ac:dyDescent="0.25">
      <c r="A17" s="92" t="s">
        <v>10</v>
      </c>
      <c r="B17" s="92" t="s">
        <v>11</v>
      </c>
      <c r="C17" s="10"/>
      <c r="D17" s="10"/>
      <c r="F17" s="11"/>
      <c r="G17" s="92" t="s">
        <v>7</v>
      </c>
      <c r="H17" s="97">
        <f>SUM(H12:J15)</f>
        <v>0</v>
      </c>
      <c r="I17" s="98"/>
      <c r="J17" s="99"/>
      <c r="K17"/>
      <c r="L17" s="78" t="s">
        <v>148</v>
      </c>
    </row>
    <row r="18" spans="1:15" ht="19.5" customHeight="1" x14ac:dyDescent="0.25">
      <c r="A18" s="92"/>
      <c r="B18" s="92"/>
      <c r="C18" s="10"/>
      <c r="D18" s="10"/>
      <c r="F18" s="11"/>
      <c r="G18" s="92"/>
      <c r="H18" s="43"/>
      <c r="I18" s="43"/>
      <c r="J18" s="43"/>
      <c r="K18"/>
      <c r="L18" s="79" t="s">
        <v>149</v>
      </c>
    </row>
    <row r="19" spans="1:15" x14ac:dyDescent="0.25">
      <c r="A19" s="5" t="s">
        <v>12</v>
      </c>
      <c r="B19" s="5" t="s">
        <v>40</v>
      </c>
      <c r="C19" s="6"/>
      <c r="E19" s="93" t="str">
        <f>IF(H8&gt;0,J8," ")</f>
        <v xml:space="preserve"> </v>
      </c>
      <c r="F19" s="1" t="s">
        <v>28</v>
      </c>
      <c r="G19" s="5"/>
      <c r="H19" s="6"/>
      <c r="I19" s="6"/>
      <c r="J19" s="3"/>
      <c r="K19"/>
      <c r="L19" s="87" t="s">
        <v>151</v>
      </c>
      <c r="M19" s="87" t="s">
        <v>152</v>
      </c>
      <c r="N19" s="5" t="s">
        <v>7</v>
      </c>
      <c r="O19" s="82"/>
    </row>
    <row r="20" spans="1:15" x14ac:dyDescent="0.25">
      <c r="A20" s="5"/>
      <c r="B20" s="5" t="s">
        <v>7</v>
      </c>
      <c r="C20" s="75" t="str">
        <f>IF(H8&gt;0,H17," ")</f>
        <v xml:space="preserve"> </v>
      </c>
      <c r="D20" s="23"/>
      <c r="G20" s="5" t="s">
        <v>7</v>
      </c>
      <c r="H20" s="97" t="str">
        <f>IF(H8&gt;0,C20*E19," ")</f>
        <v xml:space="preserve"> </v>
      </c>
      <c r="I20" s="98"/>
      <c r="J20" s="99"/>
      <c r="K20"/>
      <c r="L20" s="87" t="s">
        <v>153</v>
      </c>
      <c r="M20" s="87" t="s">
        <v>154</v>
      </c>
      <c r="N20" s="5" t="s">
        <v>7</v>
      </c>
      <c r="O20" s="82"/>
    </row>
    <row r="21" spans="1:15" x14ac:dyDescent="0.25">
      <c r="A21" s="92" t="s">
        <v>18</v>
      </c>
      <c r="B21" s="44" t="s">
        <v>54</v>
      </c>
      <c r="C21" s="12"/>
      <c r="D21" s="12"/>
      <c r="E21" s="11"/>
      <c r="F21" s="11"/>
      <c r="G21" s="92"/>
      <c r="H21" s="94"/>
      <c r="I21" s="94"/>
      <c r="J21" s="94"/>
      <c r="K21"/>
      <c r="L21" s="87" t="s">
        <v>161</v>
      </c>
      <c r="M21" t="s">
        <v>49</v>
      </c>
      <c r="N21" s="5" t="s">
        <v>7</v>
      </c>
      <c r="O21" s="82"/>
    </row>
    <row r="22" spans="1:15" x14ac:dyDescent="0.25">
      <c r="B22" s="1" t="s">
        <v>7</v>
      </c>
      <c r="C22" s="75" t="str">
        <f>IF(H8&gt;0,H20," ")</f>
        <v xml:space="preserve"> </v>
      </c>
      <c r="D22" s="9" t="s">
        <v>13</v>
      </c>
      <c r="E22" s="75" t="str">
        <f>IF(H8&gt;0,H8," ")</f>
        <v xml:space="preserve"> </v>
      </c>
      <c r="F22" s="1" t="s">
        <v>14</v>
      </c>
      <c r="G22" s="5"/>
      <c r="H22" s="6"/>
      <c r="I22" s="6"/>
      <c r="J22" s="3"/>
      <c r="K22"/>
      <c r="L22" s="87" t="s">
        <v>162</v>
      </c>
      <c r="M22" t="s">
        <v>50</v>
      </c>
      <c r="N22" s="5" t="s">
        <v>7</v>
      </c>
      <c r="O22" s="82"/>
    </row>
    <row r="23" spans="1:15" x14ac:dyDescent="0.25">
      <c r="B23" s="1" t="s">
        <v>15</v>
      </c>
      <c r="E23" s="8"/>
      <c r="F23" s="1" t="s">
        <v>16</v>
      </c>
      <c r="G23" s="5"/>
      <c r="H23" s="6"/>
      <c r="I23" s="6"/>
      <c r="J23" s="3"/>
      <c r="K23" s="42"/>
      <c r="L23" s="87" t="s">
        <v>160</v>
      </c>
      <c r="M23" t="s">
        <v>51</v>
      </c>
      <c r="N23" s="5" t="s">
        <v>7</v>
      </c>
      <c r="O23" s="82"/>
    </row>
    <row r="24" spans="1:15" ht="13.5" thickBot="1" x14ac:dyDescent="0.3">
      <c r="A24" s="92" t="s">
        <v>19</v>
      </c>
      <c r="B24" s="21" t="s">
        <v>17</v>
      </c>
      <c r="C24" s="76" t="str">
        <f>IF(H8&gt;0,C22/E22,IFERROR(H17/H9,""))</f>
        <v/>
      </c>
      <c r="D24" s="56" t="s">
        <v>42</v>
      </c>
      <c r="E24" s="56"/>
      <c r="F24" s="56"/>
      <c r="G24" s="56"/>
      <c r="H24" s="10"/>
      <c r="I24" s="10"/>
      <c r="J24" s="12"/>
      <c r="K24"/>
      <c r="L24" s="87" t="s">
        <v>158</v>
      </c>
      <c r="M24" s="87" t="s">
        <v>159</v>
      </c>
      <c r="N24" s="5" t="s">
        <v>7</v>
      </c>
      <c r="O24" s="82" t="s">
        <v>218</v>
      </c>
    </row>
    <row r="25" spans="1:15" ht="13" x14ac:dyDescent="0.25">
      <c r="A25" s="92"/>
      <c r="B25" s="56"/>
      <c r="C25" s="74"/>
      <c r="D25" s="90"/>
      <c r="E25" s="90"/>
      <c r="F25" s="90"/>
      <c r="G25" s="90"/>
      <c r="H25" s="10"/>
      <c r="I25" s="10"/>
      <c r="J25" s="12"/>
      <c r="K25"/>
      <c r="L25" s="87" t="s">
        <v>157</v>
      </c>
      <c r="M25" t="s">
        <v>52</v>
      </c>
      <c r="N25" s="5" t="s">
        <v>7</v>
      </c>
      <c r="O25" s="82"/>
    </row>
    <row r="26" spans="1:15" x14ac:dyDescent="0.25">
      <c r="A26" s="5" t="s">
        <v>21</v>
      </c>
      <c r="B26" s="5" t="s">
        <v>46</v>
      </c>
      <c r="C26" s="6"/>
      <c r="E26" s="93" t="str">
        <f>IF(H9&gt;0,J9," ")</f>
        <v xml:space="preserve"> </v>
      </c>
      <c r="F26" s="1" t="s">
        <v>28</v>
      </c>
      <c r="G26" s="5"/>
      <c r="H26" s="6"/>
      <c r="I26" s="6"/>
      <c r="J26" s="3"/>
      <c r="K26"/>
      <c r="L26" s="87" t="s">
        <v>155</v>
      </c>
      <c r="M26" s="87" t="s">
        <v>156</v>
      </c>
      <c r="N26" s="5" t="s">
        <v>7</v>
      </c>
      <c r="O26" s="82"/>
    </row>
    <row r="27" spans="1:15" ht="13.5" thickBot="1" x14ac:dyDescent="0.3">
      <c r="A27" s="5"/>
      <c r="B27" s="1" t="s">
        <v>7</v>
      </c>
      <c r="C27" s="75" t="str">
        <f>IF(H9&gt;0,H17," ")</f>
        <v xml:space="preserve"> </v>
      </c>
      <c r="D27" s="23"/>
      <c r="G27" s="5" t="s">
        <v>7</v>
      </c>
      <c r="H27" s="97" t="str">
        <f>IF(H9="","",C27*E26)</f>
        <v/>
      </c>
      <c r="I27" s="98"/>
      <c r="J27" s="99"/>
      <c r="K27"/>
      <c r="M27" s="46" t="s">
        <v>53</v>
      </c>
      <c r="N27" s="5" t="s">
        <v>7</v>
      </c>
      <c r="O27" s="83">
        <f>SUM(O19:O26)</f>
        <v>0</v>
      </c>
    </row>
    <row r="28" spans="1:15" ht="14.25" customHeight="1" thickTop="1" x14ac:dyDescent="0.25">
      <c r="A28" s="5" t="s">
        <v>22</v>
      </c>
      <c r="B28" s="5" t="s">
        <v>20</v>
      </c>
      <c r="C28" s="6"/>
      <c r="D28" s="6"/>
      <c r="G28" s="92" t="s">
        <v>9</v>
      </c>
      <c r="H28" s="109"/>
      <c r="I28" s="110"/>
      <c r="J28" s="111"/>
      <c r="K28"/>
      <c r="L28" s="41"/>
      <c r="O28" s="36"/>
    </row>
    <row r="29" spans="1:15" ht="13" thickBot="1" x14ac:dyDescent="0.3">
      <c r="A29" s="92" t="s">
        <v>33</v>
      </c>
      <c r="B29" s="11" t="s">
        <v>45</v>
      </c>
      <c r="C29" s="12"/>
      <c r="D29" s="12"/>
      <c r="F29" s="11"/>
      <c r="G29" s="92" t="s">
        <v>7</v>
      </c>
      <c r="H29" s="102" t="str">
        <f>IFERROR(H27-SUM(H28:J28),"")</f>
        <v/>
      </c>
      <c r="I29" s="103"/>
      <c r="J29" s="104"/>
      <c r="K29"/>
    </row>
    <row r="30" spans="1:15" ht="13" thickTop="1" x14ac:dyDescent="0.25">
      <c r="A30" s="5"/>
      <c r="B30" s="13" t="s">
        <v>7</v>
      </c>
      <c r="C30" s="75" t="str">
        <f>IF(H9&gt;0,H29," ")</f>
        <v xml:space="preserve"> </v>
      </c>
      <c r="D30" s="9" t="s">
        <v>13</v>
      </c>
      <c r="E30" s="75" t="str">
        <f>IF(H9&gt;0,H9," ")</f>
        <v xml:space="preserve"> </v>
      </c>
      <c r="F30" s="1" t="s">
        <v>14</v>
      </c>
      <c r="K30"/>
    </row>
    <row r="31" spans="1:15" x14ac:dyDescent="0.25">
      <c r="A31" s="5"/>
      <c r="B31" s="1" t="s">
        <v>44</v>
      </c>
      <c r="E31" s="8"/>
      <c r="F31" s="1" t="s">
        <v>16</v>
      </c>
      <c r="K31"/>
      <c r="O31" s="35"/>
    </row>
    <row r="32" spans="1:15" ht="15.75" customHeight="1" thickBot="1" x14ac:dyDescent="0.3">
      <c r="A32" s="92" t="s">
        <v>34</v>
      </c>
      <c r="B32" s="21" t="s">
        <v>17</v>
      </c>
      <c r="C32" s="76" t="str">
        <f>IF(H9&gt;0,C30/E30," ")</f>
        <v xml:space="preserve"> </v>
      </c>
      <c r="D32" s="56" t="s">
        <v>43</v>
      </c>
      <c r="E32" s="56"/>
      <c r="F32" s="56"/>
      <c r="G32" s="56"/>
      <c r="H32" s="11"/>
      <c r="I32" s="11"/>
      <c r="J32" s="11"/>
      <c r="K32"/>
      <c r="O32" s="35"/>
    </row>
    <row r="33" spans="1:15" ht="24.75" customHeight="1" x14ac:dyDescent="0.25">
      <c r="A33" s="5" t="s">
        <v>30</v>
      </c>
      <c r="F33" s="18" t="s">
        <v>23</v>
      </c>
      <c r="G33" s="18"/>
      <c r="H33" s="18"/>
      <c r="I33" s="18"/>
      <c r="J33" s="18"/>
      <c r="K33"/>
      <c r="O33" s="35"/>
    </row>
    <row r="34" spans="1:15" ht="13" x14ac:dyDescent="0.25">
      <c r="A34" s="92" t="s">
        <v>31</v>
      </c>
      <c r="B34" s="92"/>
      <c r="C34" s="92"/>
      <c r="D34" s="92"/>
      <c r="E34" s="92"/>
      <c r="F34" s="95" t="s">
        <v>32</v>
      </c>
      <c r="G34" s="95"/>
      <c r="H34" s="95"/>
      <c r="I34" s="95"/>
      <c r="J34" s="95"/>
      <c r="K34"/>
      <c r="O34" s="35"/>
    </row>
    <row r="35" spans="1:15" ht="13" x14ac:dyDescent="0.25">
      <c r="A35" s="92"/>
      <c r="B35" s="92"/>
      <c r="C35" s="92"/>
      <c r="D35" s="92"/>
      <c r="E35" s="92"/>
      <c r="F35" s="91"/>
      <c r="G35" s="91"/>
      <c r="H35" s="91"/>
      <c r="I35" s="91"/>
      <c r="J35" s="91"/>
      <c r="K35"/>
      <c r="O35" s="35"/>
    </row>
    <row r="36" spans="1:15" ht="13" x14ac:dyDescent="0.25">
      <c r="A36" s="92"/>
      <c r="B36" s="92"/>
      <c r="C36" s="92"/>
      <c r="D36" s="92"/>
      <c r="E36" s="92"/>
      <c r="F36" s="91"/>
      <c r="G36" s="91"/>
      <c r="H36" s="91"/>
      <c r="I36" s="91"/>
      <c r="J36" s="91"/>
      <c r="K36" s="32"/>
      <c r="O36" s="35"/>
    </row>
    <row r="37" spans="1:15" ht="13" x14ac:dyDescent="0.25">
      <c r="A37" s="5"/>
      <c r="F37" s="95" t="s">
        <v>31</v>
      </c>
      <c r="G37" s="95"/>
      <c r="H37" s="95"/>
      <c r="I37" s="95"/>
      <c r="J37" s="95"/>
      <c r="K37"/>
      <c r="O37" s="35"/>
    </row>
    <row r="38" spans="1:15" ht="13" x14ac:dyDescent="0.25">
      <c r="A38" s="5"/>
      <c r="F38" s="95" t="s">
        <v>31</v>
      </c>
      <c r="G38" s="95"/>
      <c r="H38" s="95"/>
      <c r="I38" s="95"/>
      <c r="J38" s="95"/>
      <c r="K38"/>
      <c r="N38" s="1"/>
      <c r="O38" s="2"/>
    </row>
    <row r="39" spans="1:15" ht="21.75" customHeight="1" x14ac:dyDescent="0.25">
      <c r="A39" s="5"/>
      <c r="F39" s="95"/>
      <c r="G39" s="95"/>
      <c r="H39" s="95"/>
      <c r="I39" s="95"/>
      <c r="J39" s="95"/>
      <c r="K39"/>
      <c r="L39" s="37"/>
      <c r="M39" s="34"/>
      <c r="N39" s="56"/>
      <c r="O39" s="40"/>
    </row>
    <row r="40" spans="1:15" ht="18" customHeight="1" x14ac:dyDescent="0.25">
      <c r="A40" s="20" t="s">
        <v>29</v>
      </c>
      <c r="D40" s="96" t="s">
        <v>31</v>
      </c>
      <c r="E40" s="96"/>
      <c r="G40" s="60" t="s">
        <v>0</v>
      </c>
      <c r="J40" s="19"/>
      <c r="K40"/>
      <c r="N40" s="1"/>
      <c r="O40" s="1"/>
    </row>
    <row r="41" spans="1:15" x14ac:dyDescent="0.25">
      <c r="A41" s="5" t="s">
        <v>24</v>
      </c>
      <c r="G41" s="60" t="s">
        <v>220</v>
      </c>
      <c r="H41" s="18"/>
      <c r="J41" s="18"/>
    </row>
    <row r="42" spans="1:15" x14ac:dyDescent="0.25">
      <c r="A42" s="29"/>
      <c r="B42" s="30" t="s">
        <v>48</v>
      </c>
      <c r="C42" s="31"/>
      <c r="D42" s="31"/>
      <c r="E42" s="30"/>
      <c r="G42" s="60" t="s">
        <v>36</v>
      </c>
      <c r="H42" s="18"/>
      <c r="J42" s="18"/>
    </row>
    <row r="43" spans="1:15" x14ac:dyDescent="0.25">
      <c r="A43" s="29"/>
      <c r="B43" s="30" t="s">
        <v>47</v>
      </c>
      <c r="C43" s="31"/>
      <c r="D43" s="31"/>
      <c r="E43" s="30"/>
      <c r="G43" s="60" t="s">
        <v>25</v>
      </c>
      <c r="H43" s="18"/>
      <c r="J43" s="18"/>
    </row>
    <row r="44" spans="1:15" x14ac:dyDescent="0.25">
      <c r="A44" s="29"/>
      <c r="B44" s="30" t="s">
        <v>37</v>
      </c>
      <c r="C44" s="31"/>
      <c r="D44" s="31"/>
      <c r="E44" s="30"/>
      <c r="G44" s="60" t="s">
        <v>1</v>
      </c>
      <c r="H44" s="18"/>
      <c r="J44" s="18"/>
    </row>
    <row r="45" spans="1:15" x14ac:dyDescent="0.25">
      <c r="A45" s="29"/>
      <c r="B45" s="30" t="s">
        <v>26</v>
      </c>
      <c r="C45" s="31"/>
      <c r="D45" s="31"/>
      <c r="E45" s="30"/>
      <c r="G45" s="22"/>
    </row>
  </sheetData>
  <mergeCells count="5">
    <mergeCell ref="D2:E2"/>
    <mergeCell ref="G2:K2"/>
    <mergeCell ref="D3:K3"/>
    <mergeCell ref="I6:K6"/>
    <mergeCell ref="H14:J14"/>
  </mergeCells>
  <dataValidations count="2">
    <dataValidation type="list" allowBlank="1" showInputMessage="1" showErrorMessage="1" sqref="D2">
      <formula1>EinrichtungsCodes</formula1>
    </dataValidation>
    <dataValidation type="list" allowBlank="1" showInputMessage="1" showErrorMessage="1" sqref="I6">
      <formula1>Betriebsjahre</formula1>
    </dataValidation>
  </dataValidations>
  <printOptions horizontalCentered="1" verticalCentered="1"/>
  <pageMargins left="0.67" right="0.19685039370078741" top="0.78740157480314965" bottom="0.74803149606299213" header="0.31496062992125984" footer="0.35433070866141736"/>
  <pageSetup paperSize="9" scale="75" orientation="landscape" r:id="rId1"/>
  <headerFooter alignWithMargins="0">
    <oddHeader xml:space="preserve">&amp;L&amp;"Arial,Fett"Amt für Jugend und Berufsberatung des Kantons Zürich
&amp;"Arial,Standard"Dörflistrasse 120, Postfach
8090 Zürich&amp;R&amp;9
</oddHeader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Normal="100" zoomScaleSheetLayoutView="100" workbookViewId="0">
      <selection activeCell="B15" sqref="B15"/>
    </sheetView>
  </sheetViews>
  <sheetFormatPr baseColWidth="10" defaultRowHeight="12.5" x14ac:dyDescent="0.25"/>
  <cols>
    <col min="1" max="1" width="3.1796875" style="1" customWidth="1"/>
    <col min="2" max="2" width="4.54296875" style="1" customWidth="1"/>
    <col min="3" max="3" width="14.453125" style="3" customWidth="1"/>
    <col min="4" max="4" width="2" style="3" customWidth="1"/>
    <col min="5" max="5" width="8.54296875" style="1" customWidth="1"/>
    <col min="6" max="6" width="30.26953125" style="1" customWidth="1"/>
    <col min="7" max="7" width="4" style="1" customWidth="1"/>
    <col min="8" max="8" width="11.1796875" style="1" customWidth="1"/>
    <col min="9" max="9" width="6.7265625" style="1" customWidth="1"/>
    <col min="10" max="10" width="8.81640625" style="1" customWidth="1"/>
    <col min="11" max="11" width="1.453125" style="1" customWidth="1"/>
    <col min="12" max="12" width="38.1796875" customWidth="1"/>
    <col min="13" max="13" width="20.54296875" bestFit="1" customWidth="1"/>
    <col min="14" max="14" width="3.26953125" bestFit="1" customWidth="1"/>
    <col min="15" max="15" width="12.54296875" customWidth="1"/>
  </cols>
  <sheetData>
    <row r="1" spans="1:19" ht="37.5" customHeight="1" x14ac:dyDescent="0.3">
      <c r="A1" s="22"/>
      <c r="B1" s="17"/>
      <c r="C1" s="55"/>
      <c r="D1" s="55"/>
      <c r="E1" s="55"/>
      <c r="F1" s="55"/>
      <c r="G1" s="55"/>
      <c r="H1" s="55"/>
      <c r="I1" s="55"/>
      <c r="J1" s="2"/>
      <c r="K1"/>
      <c r="L1" s="38"/>
      <c r="M1" s="1"/>
      <c r="N1" s="1"/>
      <c r="O1" s="39"/>
    </row>
    <row r="2" spans="1:19" ht="12.75" customHeight="1" x14ac:dyDescent="0.3">
      <c r="C2" s="57" t="s">
        <v>147</v>
      </c>
      <c r="D2" s="115"/>
      <c r="E2" s="116"/>
      <c r="F2" s="40" t="s">
        <v>150</v>
      </c>
      <c r="G2" s="117"/>
      <c r="H2" s="118"/>
      <c r="I2" s="118"/>
      <c r="J2" s="118"/>
      <c r="K2" s="119"/>
      <c r="L2" s="1"/>
      <c r="M2" s="1"/>
      <c r="N2" s="1"/>
      <c r="O2" s="2"/>
    </row>
    <row r="3" spans="1:19" ht="13" x14ac:dyDescent="0.25">
      <c r="C3" s="40" t="s">
        <v>146</v>
      </c>
      <c r="D3" s="112" t="str">
        <f>IF(D2="","",VLOOKUP(D2,Einrichtungen,2,0))</f>
        <v/>
      </c>
      <c r="E3" s="113"/>
      <c r="F3" s="113"/>
      <c r="G3" s="113"/>
      <c r="H3" s="113"/>
      <c r="I3" s="113"/>
      <c r="J3" s="113"/>
      <c r="K3" s="114"/>
      <c r="L3" s="1"/>
      <c r="M3" s="1"/>
      <c r="N3" s="1"/>
      <c r="O3" s="2"/>
    </row>
    <row r="4" spans="1:19" ht="13" x14ac:dyDescent="0.25">
      <c r="C4" s="56" t="s">
        <v>31</v>
      </c>
      <c r="D4" s="56"/>
      <c r="E4" s="56"/>
      <c r="F4" s="56"/>
      <c r="G4" s="56"/>
      <c r="H4" s="56"/>
      <c r="I4" s="56"/>
      <c r="K4"/>
      <c r="L4" s="1"/>
      <c r="M4" s="1"/>
      <c r="N4" s="1"/>
      <c r="O4" s="2"/>
    </row>
    <row r="5" spans="1:19" ht="13" x14ac:dyDescent="0.25">
      <c r="C5" s="56"/>
      <c r="D5" s="56"/>
      <c r="E5" s="56"/>
      <c r="F5" s="56"/>
      <c r="G5" s="56"/>
      <c r="H5" s="56"/>
      <c r="I5" s="56"/>
      <c r="K5"/>
      <c r="L5" s="1"/>
      <c r="M5" s="1"/>
      <c r="O5" s="2"/>
      <c r="S5" s="47"/>
    </row>
    <row r="6" spans="1:19" ht="24.75" customHeight="1" x14ac:dyDescent="0.35">
      <c r="A6" s="28" t="s">
        <v>2</v>
      </c>
      <c r="B6" s="24"/>
      <c r="C6" s="25"/>
      <c r="D6" s="25"/>
      <c r="E6" s="14"/>
      <c r="F6" s="24"/>
      <c r="G6" s="26"/>
      <c r="H6" s="27"/>
      <c r="I6" s="120">
        <v>2019</v>
      </c>
      <c r="J6" s="121"/>
      <c r="K6" s="122"/>
      <c r="L6" s="1"/>
      <c r="M6" s="1"/>
      <c r="O6" s="2"/>
      <c r="S6" s="3"/>
    </row>
    <row r="7" spans="1:19" ht="14" x14ac:dyDescent="0.3">
      <c r="G7" s="5"/>
      <c r="H7" s="5"/>
      <c r="I7" s="5"/>
      <c r="K7" s="4"/>
      <c r="L7" s="1"/>
      <c r="M7" s="1"/>
      <c r="O7" s="2"/>
      <c r="S7" s="3"/>
    </row>
    <row r="8" spans="1:19" x14ac:dyDescent="0.25">
      <c r="A8" s="5" t="s">
        <v>35</v>
      </c>
      <c r="B8" s="5" t="s">
        <v>219</v>
      </c>
      <c r="C8" s="6"/>
      <c r="D8" s="6"/>
      <c r="H8" s="105"/>
      <c r="I8" s="5" t="s">
        <v>3</v>
      </c>
      <c r="J8" s="58" t="str">
        <f>IF(H8&gt;0,H8/H10," ")</f>
        <v xml:space="preserve"> </v>
      </c>
      <c r="K8" s="84"/>
      <c r="M8" s="45" t="s">
        <v>55</v>
      </c>
      <c r="O8" s="80"/>
      <c r="S8" s="3"/>
    </row>
    <row r="9" spans="1:19" x14ac:dyDescent="0.25">
      <c r="A9" s="5" t="s">
        <v>4</v>
      </c>
      <c r="B9" s="5" t="s">
        <v>41</v>
      </c>
      <c r="C9" s="6"/>
      <c r="D9" s="6"/>
      <c r="H9" s="101"/>
      <c r="I9" s="7" t="s">
        <v>3</v>
      </c>
      <c r="J9" s="59" t="str">
        <f>IF(H9&gt;0,H9/H10," ")</f>
        <v xml:space="preserve"> </v>
      </c>
      <c r="K9" s="85"/>
      <c r="M9" s="73" t="s">
        <v>56</v>
      </c>
      <c r="O9" s="81"/>
      <c r="S9" s="9"/>
    </row>
    <row r="10" spans="1:19" ht="13.5" thickBot="1" x14ac:dyDescent="0.3">
      <c r="A10" s="5" t="s">
        <v>5</v>
      </c>
      <c r="B10" s="5" t="s">
        <v>38</v>
      </c>
      <c r="C10" s="6"/>
      <c r="D10" s="6"/>
      <c r="H10" s="100">
        <f>SUM(H8:H9)</f>
        <v>0</v>
      </c>
      <c r="I10" s="16" t="s">
        <v>3</v>
      </c>
      <c r="J10" s="72">
        <f>SUM(J8:J9)</f>
        <v>0</v>
      </c>
      <c r="K10" s="15"/>
      <c r="L10" s="90"/>
      <c r="M10" s="11"/>
      <c r="O10" s="40"/>
      <c r="S10" s="12"/>
    </row>
    <row r="11" spans="1:19" s="69" customFormat="1" ht="13.5" thickTop="1" x14ac:dyDescent="0.25">
      <c r="A11" s="61"/>
      <c r="B11" s="61"/>
      <c r="C11" s="62"/>
      <c r="D11" s="62"/>
      <c r="E11" s="8"/>
      <c r="F11" s="8"/>
      <c r="G11" s="63"/>
      <c r="H11" s="64"/>
      <c r="I11" s="61"/>
      <c r="J11" s="65"/>
      <c r="K11" s="66"/>
      <c r="L11" s="67"/>
      <c r="M11" s="68"/>
      <c r="O11" s="70"/>
      <c r="S11" s="71"/>
    </row>
    <row r="12" spans="1:19" x14ac:dyDescent="0.25">
      <c r="A12" s="5" t="s">
        <v>6</v>
      </c>
      <c r="B12" s="5" t="s">
        <v>39</v>
      </c>
      <c r="C12" s="6"/>
      <c r="D12" s="6"/>
      <c r="G12" s="5" t="s">
        <v>7</v>
      </c>
      <c r="H12" s="106"/>
      <c r="I12" s="107"/>
      <c r="J12" s="108"/>
      <c r="K12" s="33"/>
      <c r="L12" s="11"/>
      <c r="M12" s="11"/>
      <c r="N12" s="11"/>
      <c r="O12" s="11"/>
    </row>
    <row r="13" spans="1:19" x14ac:dyDescent="0.25">
      <c r="A13" s="5"/>
      <c r="B13" s="5" t="s">
        <v>27</v>
      </c>
      <c r="C13" s="6"/>
      <c r="D13" s="6"/>
      <c r="G13" s="5"/>
      <c r="H13" s="6"/>
      <c r="I13" s="6"/>
      <c r="K13"/>
    </row>
    <row r="14" spans="1:19" x14ac:dyDescent="0.25">
      <c r="A14" s="5" t="s">
        <v>8</v>
      </c>
      <c r="B14" s="126" t="s">
        <v>221</v>
      </c>
      <c r="C14" s="6"/>
      <c r="D14" s="6"/>
      <c r="G14" s="77" t="s">
        <v>9</v>
      </c>
      <c r="H14" s="123">
        <f>-O27</f>
        <v>0</v>
      </c>
      <c r="I14" s="124"/>
      <c r="J14" s="125"/>
      <c r="K14"/>
    </row>
    <row r="15" spans="1:19" x14ac:dyDescent="0.25">
      <c r="A15"/>
      <c r="B15"/>
      <c r="C15"/>
      <c r="D15"/>
      <c r="E15"/>
      <c r="F15"/>
      <c r="G15"/>
      <c r="H15"/>
      <c r="I15"/>
      <c r="J15"/>
      <c r="K15"/>
    </row>
    <row r="16" spans="1:19" x14ac:dyDescent="0.25">
      <c r="A16" s="5"/>
      <c r="B16" s="5"/>
      <c r="C16" s="89"/>
      <c r="D16" s="89"/>
      <c r="E16" s="89"/>
      <c r="F16" s="89"/>
      <c r="G16" s="5"/>
      <c r="H16" s="86"/>
      <c r="I16" s="86"/>
      <c r="J16" s="86"/>
      <c r="K16"/>
    </row>
    <row r="17" spans="1:15" ht="13" x14ac:dyDescent="0.25">
      <c r="A17" s="92" t="s">
        <v>10</v>
      </c>
      <c r="B17" s="92" t="s">
        <v>11</v>
      </c>
      <c r="C17" s="10"/>
      <c r="D17" s="10"/>
      <c r="F17" s="11"/>
      <c r="G17" s="92" t="s">
        <v>7</v>
      </c>
      <c r="H17" s="97">
        <f>SUM(H12:J15)</f>
        <v>0</v>
      </c>
      <c r="I17" s="98"/>
      <c r="J17" s="99"/>
      <c r="K17"/>
      <c r="L17" s="78" t="s">
        <v>148</v>
      </c>
    </row>
    <row r="18" spans="1:15" ht="19.5" customHeight="1" x14ac:dyDescent="0.25">
      <c r="A18" s="92"/>
      <c r="B18" s="92"/>
      <c r="C18" s="10"/>
      <c r="D18" s="10"/>
      <c r="F18" s="11"/>
      <c r="G18" s="92"/>
      <c r="H18" s="43"/>
      <c r="I18" s="43"/>
      <c r="J18" s="43"/>
      <c r="K18"/>
      <c r="L18" s="79" t="s">
        <v>149</v>
      </c>
    </row>
    <row r="19" spans="1:15" x14ac:dyDescent="0.25">
      <c r="A19" s="5" t="s">
        <v>12</v>
      </c>
      <c r="B19" s="5" t="s">
        <v>40</v>
      </c>
      <c r="C19" s="6"/>
      <c r="E19" s="93" t="str">
        <f>IF(H8&gt;0,J8," ")</f>
        <v xml:space="preserve"> </v>
      </c>
      <c r="F19" s="1" t="s">
        <v>28</v>
      </c>
      <c r="G19" s="5"/>
      <c r="H19" s="6"/>
      <c r="I19" s="6"/>
      <c r="J19" s="3"/>
      <c r="K19"/>
      <c r="L19" s="87" t="s">
        <v>151</v>
      </c>
      <c r="M19" s="87" t="s">
        <v>152</v>
      </c>
      <c r="N19" s="5" t="s">
        <v>7</v>
      </c>
      <c r="O19" s="82"/>
    </row>
    <row r="20" spans="1:15" x14ac:dyDescent="0.25">
      <c r="A20" s="5"/>
      <c r="B20" s="5" t="s">
        <v>7</v>
      </c>
      <c r="C20" s="75" t="str">
        <f>IF(H8&gt;0,H17," ")</f>
        <v xml:space="preserve"> </v>
      </c>
      <c r="D20" s="23"/>
      <c r="G20" s="5" t="s">
        <v>7</v>
      </c>
      <c r="H20" s="97" t="str">
        <f>IF(H8&gt;0,C20*E19," ")</f>
        <v xml:space="preserve"> </v>
      </c>
      <c r="I20" s="98"/>
      <c r="J20" s="99"/>
      <c r="K20"/>
      <c r="L20" s="87" t="s">
        <v>153</v>
      </c>
      <c r="M20" s="87" t="s">
        <v>154</v>
      </c>
      <c r="N20" s="5" t="s">
        <v>7</v>
      </c>
      <c r="O20" s="82"/>
    </row>
    <row r="21" spans="1:15" x14ac:dyDescent="0.25">
      <c r="A21" s="92" t="s">
        <v>18</v>
      </c>
      <c r="B21" s="44" t="s">
        <v>54</v>
      </c>
      <c r="C21" s="12"/>
      <c r="D21" s="12"/>
      <c r="E21" s="11"/>
      <c r="F21" s="11"/>
      <c r="G21" s="92"/>
      <c r="H21" s="94"/>
      <c r="I21" s="94"/>
      <c r="J21" s="94"/>
      <c r="K21"/>
      <c r="L21" s="87" t="s">
        <v>161</v>
      </c>
      <c r="M21" t="s">
        <v>49</v>
      </c>
      <c r="N21" s="5" t="s">
        <v>7</v>
      </c>
      <c r="O21" s="82"/>
    </row>
    <row r="22" spans="1:15" x14ac:dyDescent="0.25">
      <c r="B22" s="1" t="s">
        <v>7</v>
      </c>
      <c r="C22" s="75" t="str">
        <f>IF(H8&gt;0,H20," ")</f>
        <v xml:space="preserve"> </v>
      </c>
      <c r="D22" s="9" t="s">
        <v>13</v>
      </c>
      <c r="E22" s="75" t="str">
        <f>IF(H8&gt;0,H8," ")</f>
        <v xml:space="preserve"> </v>
      </c>
      <c r="F22" s="1" t="s">
        <v>14</v>
      </c>
      <c r="G22" s="5"/>
      <c r="H22" s="6"/>
      <c r="I22" s="6"/>
      <c r="J22" s="3"/>
      <c r="K22"/>
      <c r="L22" s="87" t="s">
        <v>162</v>
      </c>
      <c r="M22" t="s">
        <v>50</v>
      </c>
      <c r="N22" s="5" t="s">
        <v>7</v>
      </c>
      <c r="O22" s="82"/>
    </row>
    <row r="23" spans="1:15" x14ac:dyDescent="0.25">
      <c r="B23" s="1" t="s">
        <v>15</v>
      </c>
      <c r="E23" s="8"/>
      <c r="F23" s="1" t="s">
        <v>16</v>
      </c>
      <c r="G23" s="5"/>
      <c r="H23" s="6"/>
      <c r="I23" s="6"/>
      <c r="J23" s="3"/>
      <c r="K23" s="42"/>
      <c r="L23" s="87" t="s">
        <v>160</v>
      </c>
      <c r="M23" t="s">
        <v>51</v>
      </c>
      <c r="N23" s="5" t="s">
        <v>7</v>
      </c>
      <c r="O23" s="82"/>
    </row>
    <row r="24" spans="1:15" ht="13.5" thickBot="1" x14ac:dyDescent="0.3">
      <c r="A24" s="92" t="s">
        <v>19</v>
      </c>
      <c r="B24" s="21" t="s">
        <v>17</v>
      </c>
      <c r="C24" s="76" t="str">
        <f>IF(H8&gt;0,C22/E22,IFERROR(H17/H9,""))</f>
        <v/>
      </c>
      <c r="D24" s="56" t="s">
        <v>42</v>
      </c>
      <c r="E24" s="56"/>
      <c r="F24" s="56"/>
      <c r="G24" s="56"/>
      <c r="H24" s="10"/>
      <c r="I24" s="10"/>
      <c r="J24" s="12"/>
      <c r="K24"/>
      <c r="L24" s="87" t="s">
        <v>158</v>
      </c>
      <c r="M24" s="87" t="s">
        <v>159</v>
      </c>
      <c r="N24" s="5" t="s">
        <v>7</v>
      </c>
      <c r="O24" s="82" t="s">
        <v>218</v>
      </c>
    </row>
    <row r="25" spans="1:15" ht="13" x14ac:dyDescent="0.25">
      <c r="A25" s="92"/>
      <c r="B25" s="56"/>
      <c r="C25" s="74"/>
      <c r="D25" s="90"/>
      <c r="E25" s="90"/>
      <c r="F25" s="90"/>
      <c r="G25" s="90"/>
      <c r="H25" s="10"/>
      <c r="I25" s="10"/>
      <c r="J25" s="12"/>
      <c r="K25"/>
      <c r="L25" s="87" t="s">
        <v>157</v>
      </c>
      <c r="M25" t="s">
        <v>52</v>
      </c>
      <c r="N25" s="5" t="s">
        <v>7</v>
      </c>
      <c r="O25" s="82"/>
    </row>
    <row r="26" spans="1:15" x14ac:dyDescent="0.25">
      <c r="A26" s="5" t="s">
        <v>21</v>
      </c>
      <c r="B26" s="5" t="s">
        <v>46</v>
      </c>
      <c r="C26" s="6"/>
      <c r="E26" s="93" t="str">
        <f>IF(H9&gt;0,J9," ")</f>
        <v xml:space="preserve"> </v>
      </c>
      <c r="F26" s="1" t="s">
        <v>28</v>
      </c>
      <c r="G26" s="5"/>
      <c r="H26" s="6"/>
      <c r="I26" s="6"/>
      <c r="J26" s="3"/>
      <c r="K26"/>
      <c r="L26" s="87" t="s">
        <v>155</v>
      </c>
      <c r="M26" s="87" t="s">
        <v>156</v>
      </c>
      <c r="N26" s="5" t="s">
        <v>7</v>
      </c>
      <c r="O26" s="82"/>
    </row>
    <row r="27" spans="1:15" ht="13.5" thickBot="1" x14ac:dyDescent="0.3">
      <c r="A27" s="5"/>
      <c r="B27" s="1" t="s">
        <v>7</v>
      </c>
      <c r="C27" s="75" t="str">
        <f>IF(H9&gt;0,H17," ")</f>
        <v xml:space="preserve"> </v>
      </c>
      <c r="D27" s="23"/>
      <c r="G27" s="5" t="s">
        <v>7</v>
      </c>
      <c r="H27" s="97" t="str">
        <f>IF(H9="","",C27*E26)</f>
        <v/>
      </c>
      <c r="I27" s="98"/>
      <c r="J27" s="99"/>
      <c r="K27"/>
      <c r="M27" s="46" t="s">
        <v>53</v>
      </c>
      <c r="N27" s="5" t="s">
        <v>7</v>
      </c>
      <c r="O27" s="83">
        <f>SUM(O19:O26)</f>
        <v>0</v>
      </c>
    </row>
    <row r="28" spans="1:15" ht="14.25" customHeight="1" thickTop="1" x14ac:dyDescent="0.25">
      <c r="A28" s="5" t="s">
        <v>22</v>
      </c>
      <c r="B28" s="5" t="s">
        <v>20</v>
      </c>
      <c r="C28" s="6"/>
      <c r="D28" s="6"/>
      <c r="G28" s="92" t="s">
        <v>9</v>
      </c>
      <c r="H28" s="109"/>
      <c r="I28" s="110"/>
      <c r="J28" s="111"/>
      <c r="K28"/>
      <c r="L28" s="41"/>
      <c r="O28" s="36"/>
    </row>
    <row r="29" spans="1:15" ht="13" thickBot="1" x14ac:dyDescent="0.3">
      <c r="A29" s="92" t="s">
        <v>33</v>
      </c>
      <c r="B29" s="11" t="s">
        <v>45</v>
      </c>
      <c r="C29" s="12"/>
      <c r="D29" s="12"/>
      <c r="F29" s="11"/>
      <c r="G29" s="92" t="s">
        <v>7</v>
      </c>
      <c r="H29" s="102" t="str">
        <f>IFERROR(H27-SUM(H28:J28),"")</f>
        <v/>
      </c>
      <c r="I29" s="103"/>
      <c r="J29" s="104"/>
      <c r="K29"/>
    </row>
    <row r="30" spans="1:15" ht="13" thickTop="1" x14ac:dyDescent="0.25">
      <c r="A30" s="5"/>
      <c r="B30" s="13" t="s">
        <v>7</v>
      </c>
      <c r="C30" s="75" t="str">
        <f>IF(H9&gt;0,H29," ")</f>
        <v xml:space="preserve"> </v>
      </c>
      <c r="D30" s="9" t="s">
        <v>13</v>
      </c>
      <c r="E30" s="75" t="str">
        <f>IF(H9&gt;0,H9," ")</f>
        <v xml:space="preserve"> </v>
      </c>
      <c r="F30" s="1" t="s">
        <v>14</v>
      </c>
      <c r="K30"/>
    </row>
    <row r="31" spans="1:15" x14ac:dyDescent="0.25">
      <c r="A31" s="5"/>
      <c r="B31" s="1" t="s">
        <v>44</v>
      </c>
      <c r="E31" s="8"/>
      <c r="F31" s="1" t="s">
        <v>16</v>
      </c>
      <c r="K31"/>
      <c r="O31" s="35"/>
    </row>
    <row r="32" spans="1:15" ht="15.75" customHeight="1" thickBot="1" x14ac:dyDescent="0.3">
      <c r="A32" s="92" t="s">
        <v>34</v>
      </c>
      <c r="B32" s="21" t="s">
        <v>17</v>
      </c>
      <c r="C32" s="76" t="str">
        <f>IF(H9&gt;0,C30/E30," ")</f>
        <v xml:space="preserve"> </v>
      </c>
      <c r="D32" s="56" t="s">
        <v>43</v>
      </c>
      <c r="E32" s="56"/>
      <c r="F32" s="56"/>
      <c r="G32" s="56"/>
      <c r="H32" s="11"/>
      <c r="I32" s="11"/>
      <c r="J32" s="11"/>
      <c r="K32"/>
      <c r="O32" s="35"/>
    </row>
    <row r="33" spans="1:15" ht="24.75" customHeight="1" x14ac:dyDescent="0.25">
      <c r="A33" s="5" t="s">
        <v>30</v>
      </c>
      <c r="F33" s="18" t="s">
        <v>23</v>
      </c>
      <c r="G33" s="18"/>
      <c r="H33" s="18"/>
      <c r="I33" s="18"/>
      <c r="J33" s="18"/>
      <c r="K33"/>
      <c r="O33" s="35"/>
    </row>
    <row r="34" spans="1:15" ht="13" x14ac:dyDescent="0.25">
      <c r="A34" s="92" t="s">
        <v>31</v>
      </c>
      <c r="B34" s="92"/>
      <c r="C34" s="92"/>
      <c r="D34" s="92"/>
      <c r="E34" s="92"/>
      <c r="F34" s="95" t="s">
        <v>32</v>
      </c>
      <c r="G34" s="95"/>
      <c r="H34" s="95"/>
      <c r="I34" s="95"/>
      <c r="J34" s="95"/>
      <c r="K34"/>
      <c r="O34" s="35"/>
    </row>
    <row r="35" spans="1:15" ht="13" x14ac:dyDescent="0.25">
      <c r="A35" s="92"/>
      <c r="B35" s="92"/>
      <c r="C35" s="92"/>
      <c r="D35" s="92"/>
      <c r="E35" s="92"/>
      <c r="F35" s="91"/>
      <c r="G35" s="91"/>
      <c r="H35" s="91"/>
      <c r="I35" s="91"/>
      <c r="J35" s="91"/>
      <c r="K35"/>
      <c r="O35" s="35"/>
    </row>
    <row r="36" spans="1:15" ht="13" x14ac:dyDescent="0.25">
      <c r="A36" s="92"/>
      <c r="B36" s="92"/>
      <c r="C36" s="92"/>
      <c r="D36" s="92"/>
      <c r="E36" s="92"/>
      <c r="F36" s="91"/>
      <c r="G36" s="91"/>
      <c r="H36" s="91"/>
      <c r="I36" s="91"/>
      <c r="J36" s="91"/>
      <c r="K36" s="32"/>
      <c r="O36" s="35"/>
    </row>
    <row r="37" spans="1:15" ht="13" x14ac:dyDescent="0.25">
      <c r="A37" s="5"/>
      <c r="F37" s="95" t="s">
        <v>31</v>
      </c>
      <c r="G37" s="95"/>
      <c r="H37" s="95"/>
      <c r="I37" s="95"/>
      <c r="J37" s="95"/>
      <c r="K37"/>
      <c r="O37" s="35"/>
    </row>
    <row r="38" spans="1:15" ht="13" x14ac:dyDescent="0.25">
      <c r="A38" s="5"/>
      <c r="F38" s="95" t="s">
        <v>31</v>
      </c>
      <c r="G38" s="95"/>
      <c r="H38" s="95"/>
      <c r="I38" s="95"/>
      <c r="J38" s="95"/>
      <c r="K38"/>
      <c r="N38" s="1"/>
      <c r="O38" s="2"/>
    </row>
    <row r="39" spans="1:15" ht="21.75" customHeight="1" x14ac:dyDescent="0.25">
      <c r="A39" s="5"/>
      <c r="F39" s="95"/>
      <c r="G39" s="95"/>
      <c r="H39" s="95"/>
      <c r="I39" s="95"/>
      <c r="J39" s="95"/>
      <c r="K39"/>
      <c r="L39" s="37"/>
      <c r="M39" s="34"/>
      <c r="N39" s="56"/>
      <c r="O39" s="40"/>
    </row>
    <row r="40" spans="1:15" ht="18" customHeight="1" x14ac:dyDescent="0.25">
      <c r="A40" s="20" t="s">
        <v>29</v>
      </c>
      <c r="D40" s="96" t="s">
        <v>31</v>
      </c>
      <c r="E40" s="96"/>
      <c r="G40" s="60" t="s">
        <v>0</v>
      </c>
      <c r="J40" s="19"/>
      <c r="K40"/>
      <c r="N40" s="1"/>
      <c r="O40" s="1"/>
    </row>
    <row r="41" spans="1:15" x14ac:dyDescent="0.25">
      <c r="A41" s="5" t="s">
        <v>24</v>
      </c>
      <c r="G41" s="60" t="s">
        <v>220</v>
      </c>
      <c r="H41" s="18"/>
      <c r="J41" s="18"/>
    </row>
    <row r="42" spans="1:15" x14ac:dyDescent="0.25">
      <c r="A42" s="29"/>
      <c r="B42" s="30" t="s">
        <v>48</v>
      </c>
      <c r="C42" s="31"/>
      <c r="D42" s="31"/>
      <c r="E42" s="30"/>
      <c r="G42" s="60" t="s">
        <v>36</v>
      </c>
      <c r="H42" s="18"/>
      <c r="J42" s="18"/>
    </row>
    <row r="43" spans="1:15" x14ac:dyDescent="0.25">
      <c r="A43" s="127"/>
      <c r="B43" s="128" t="s">
        <v>47</v>
      </c>
      <c r="C43" s="129"/>
      <c r="D43" s="129"/>
      <c r="E43" s="128"/>
      <c r="G43" s="60" t="s">
        <v>25</v>
      </c>
      <c r="H43" s="18"/>
      <c r="J43" s="18"/>
    </row>
    <row r="44" spans="1:15" x14ac:dyDescent="0.25">
      <c r="A44" s="29"/>
      <c r="B44" s="30" t="s">
        <v>37</v>
      </c>
      <c r="C44" s="31"/>
      <c r="D44" s="31"/>
      <c r="E44" s="30"/>
      <c r="G44" s="60" t="s">
        <v>1</v>
      </c>
      <c r="H44" s="18"/>
      <c r="J44" s="18"/>
    </row>
    <row r="45" spans="1:15" x14ac:dyDescent="0.25">
      <c r="A45" s="29"/>
      <c r="B45" s="30" t="s">
        <v>26</v>
      </c>
      <c r="C45" s="31"/>
      <c r="D45" s="31"/>
      <c r="E45" s="30"/>
      <c r="G45" s="22"/>
    </row>
  </sheetData>
  <mergeCells count="5">
    <mergeCell ref="D2:E2"/>
    <mergeCell ref="G2:K2"/>
    <mergeCell ref="D3:K3"/>
    <mergeCell ref="I6:K6"/>
    <mergeCell ref="H14:J14"/>
  </mergeCells>
  <dataValidations count="2">
    <dataValidation type="list" allowBlank="1" showInputMessage="1" showErrorMessage="1" sqref="I6">
      <formula1>Betriebsjahre</formula1>
    </dataValidation>
    <dataValidation type="list" allowBlank="1" showInputMessage="1" showErrorMessage="1" sqref="D2">
      <formula1>EinrichtungsCodes</formula1>
    </dataValidation>
  </dataValidations>
  <printOptions horizontalCentered="1" verticalCentered="1"/>
  <pageMargins left="0.67" right="0.19685039370078741" top="0.78740157480314965" bottom="0.74803149606299213" header="0.31496062992125984" footer="0.35433070866141736"/>
  <pageSetup paperSize="9" scale="75" orientation="landscape" r:id="rId1"/>
  <headerFooter alignWithMargins="0">
    <oddHeader xml:space="preserve">&amp;L&amp;"Arial,Fett"Amt für Jugend und Berufsberatung des Kantons Zürich
&amp;"Arial,Standard"Dörflistrasse 120, Postfach
8090 Zürich&amp;R&amp;9
</oddHeader>
    <oddFooter>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6:D161"/>
  <sheetViews>
    <sheetView topLeftCell="A124" workbookViewId="0">
      <selection activeCell="B17" sqref="B17"/>
    </sheetView>
  </sheetViews>
  <sheetFormatPr baseColWidth="10" defaultColWidth="9.1796875" defaultRowHeight="12.5" x14ac:dyDescent="0.25"/>
  <cols>
    <col min="1" max="1" width="8" style="49" customWidth="1"/>
    <col min="2" max="2" width="31.26953125" style="49" bestFit="1" customWidth="1"/>
    <col min="3" max="3" width="19.453125" style="49" bestFit="1" customWidth="1"/>
    <col min="4" max="16384" width="9.1796875" style="49"/>
  </cols>
  <sheetData>
    <row r="6" spans="1:4" ht="13" x14ac:dyDescent="0.3">
      <c r="A6" s="48" t="s">
        <v>57</v>
      </c>
    </row>
    <row r="9" spans="1:4" s="50" customFormat="1" ht="13" x14ac:dyDescent="0.3">
      <c r="A9" s="50" t="s">
        <v>58</v>
      </c>
      <c r="C9" s="51" t="s">
        <v>59</v>
      </c>
      <c r="D9" s="52">
        <f>COUNTA(A10:A129)</f>
        <v>120</v>
      </c>
    </row>
    <row r="10" spans="1:4" ht="14.5" x14ac:dyDescent="0.35">
      <c r="A10" s="88">
        <v>102</v>
      </c>
      <c r="B10" s="49" t="s">
        <v>60</v>
      </c>
    </row>
    <row r="11" spans="1:4" ht="14.5" x14ac:dyDescent="0.35">
      <c r="A11" s="88">
        <v>103</v>
      </c>
      <c r="B11" s="49" t="s">
        <v>61</v>
      </c>
    </row>
    <row r="12" spans="1:4" ht="14.5" x14ac:dyDescent="0.35">
      <c r="A12" s="88">
        <v>104</v>
      </c>
      <c r="B12" s="49" t="s">
        <v>62</v>
      </c>
    </row>
    <row r="13" spans="1:4" ht="14.5" x14ac:dyDescent="0.35">
      <c r="A13" s="88">
        <v>105</v>
      </c>
      <c r="B13" s="49" t="s">
        <v>63</v>
      </c>
    </row>
    <row r="14" spans="1:4" ht="14.5" x14ac:dyDescent="0.35">
      <c r="A14" s="88">
        <v>106</v>
      </c>
      <c r="B14" s="49" t="s">
        <v>64</v>
      </c>
    </row>
    <row r="15" spans="1:4" ht="14.5" x14ac:dyDescent="0.35">
      <c r="A15" s="88">
        <v>108</v>
      </c>
      <c r="B15" s="49" t="s">
        <v>65</v>
      </c>
    </row>
    <row r="16" spans="1:4" ht="14.5" x14ac:dyDescent="0.35">
      <c r="A16" s="88">
        <v>109</v>
      </c>
      <c r="B16" s="49" t="s">
        <v>66</v>
      </c>
    </row>
    <row r="17" spans="1:2" ht="14.5" x14ac:dyDescent="0.35">
      <c r="A17" s="88">
        <v>110</v>
      </c>
      <c r="B17" s="49" t="s">
        <v>67</v>
      </c>
    </row>
    <row r="18" spans="1:2" ht="14.5" x14ac:dyDescent="0.35">
      <c r="A18" s="88">
        <v>112</v>
      </c>
      <c r="B18" s="49" t="s">
        <v>68</v>
      </c>
    </row>
    <row r="19" spans="1:2" ht="14.5" x14ac:dyDescent="0.35">
      <c r="A19" s="88">
        <v>114</v>
      </c>
      <c r="B19" s="49" t="s">
        <v>197</v>
      </c>
    </row>
    <row r="20" spans="1:2" ht="14.5" x14ac:dyDescent="0.35">
      <c r="A20" s="88">
        <v>115</v>
      </c>
      <c r="B20" s="49" t="s">
        <v>69</v>
      </c>
    </row>
    <row r="21" spans="1:2" ht="14.5" x14ac:dyDescent="0.35">
      <c r="A21" s="88">
        <v>116</v>
      </c>
      <c r="B21" s="49" t="s">
        <v>185</v>
      </c>
    </row>
    <row r="22" spans="1:2" ht="14.5" x14ac:dyDescent="0.35">
      <c r="A22" s="88">
        <v>117</v>
      </c>
      <c r="B22" s="49" t="s">
        <v>70</v>
      </c>
    </row>
    <row r="23" spans="1:2" ht="14.5" x14ac:dyDescent="0.35">
      <c r="A23" s="88">
        <v>119</v>
      </c>
      <c r="B23" s="49" t="s">
        <v>71</v>
      </c>
    </row>
    <row r="24" spans="1:2" ht="14.5" x14ac:dyDescent="0.35">
      <c r="A24" s="88">
        <v>120</v>
      </c>
      <c r="B24" s="49" t="s">
        <v>72</v>
      </c>
    </row>
    <row r="25" spans="1:2" ht="14.5" x14ac:dyDescent="0.35">
      <c r="A25" s="88">
        <v>123</v>
      </c>
      <c r="B25" s="49" t="s">
        <v>73</v>
      </c>
    </row>
    <row r="26" spans="1:2" ht="14.5" x14ac:dyDescent="0.35">
      <c r="A26" s="88">
        <v>124</v>
      </c>
      <c r="B26" s="49" t="s">
        <v>74</v>
      </c>
    </row>
    <row r="27" spans="1:2" ht="14.5" x14ac:dyDescent="0.35">
      <c r="A27" s="88">
        <v>125</v>
      </c>
      <c r="B27" s="49" t="s">
        <v>75</v>
      </c>
    </row>
    <row r="28" spans="1:2" ht="14.5" x14ac:dyDescent="0.35">
      <c r="A28" s="88">
        <v>126</v>
      </c>
      <c r="B28" s="49" t="s">
        <v>76</v>
      </c>
    </row>
    <row r="29" spans="1:2" ht="14.5" x14ac:dyDescent="0.35">
      <c r="A29" s="88">
        <v>130</v>
      </c>
      <c r="B29" s="49" t="s">
        <v>77</v>
      </c>
    </row>
    <row r="30" spans="1:2" ht="14.5" x14ac:dyDescent="0.35">
      <c r="A30" s="88">
        <v>131</v>
      </c>
      <c r="B30" s="49" t="s">
        <v>78</v>
      </c>
    </row>
    <row r="31" spans="1:2" ht="14.5" x14ac:dyDescent="0.35">
      <c r="A31" s="88">
        <v>134</v>
      </c>
      <c r="B31" s="49" t="s">
        <v>79</v>
      </c>
    </row>
    <row r="32" spans="1:2" ht="14.5" x14ac:dyDescent="0.35">
      <c r="A32" s="88">
        <v>135</v>
      </c>
      <c r="B32" s="49" t="s">
        <v>80</v>
      </c>
    </row>
    <row r="33" spans="1:2" ht="14.5" x14ac:dyDescent="0.35">
      <c r="A33" s="88">
        <v>137</v>
      </c>
      <c r="B33" s="49" t="s">
        <v>81</v>
      </c>
    </row>
    <row r="34" spans="1:2" ht="14.5" x14ac:dyDescent="0.35">
      <c r="A34" s="88">
        <v>148</v>
      </c>
      <c r="B34" s="49" t="s">
        <v>198</v>
      </c>
    </row>
    <row r="35" spans="1:2" ht="14.5" x14ac:dyDescent="0.35">
      <c r="A35" s="88">
        <v>149</v>
      </c>
      <c r="B35" s="49" t="s">
        <v>186</v>
      </c>
    </row>
    <row r="36" spans="1:2" ht="14.5" x14ac:dyDescent="0.35">
      <c r="A36" s="88">
        <v>150</v>
      </c>
      <c r="B36" s="49" t="s">
        <v>192</v>
      </c>
    </row>
    <row r="37" spans="1:2" ht="14.5" x14ac:dyDescent="0.35">
      <c r="A37" s="88">
        <v>151</v>
      </c>
      <c r="B37" s="49" t="s">
        <v>193</v>
      </c>
    </row>
    <row r="38" spans="1:2" ht="14.5" x14ac:dyDescent="0.35">
      <c r="A38" s="88">
        <v>152</v>
      </c>
      <c r="B38" s="49" t="s">
        <v>82</v>
      </c>
    </row>
    <row r="39" spans="1:2" ht="14.5" x14ac:dyDescent="0.35">
      <c r="A39" s="88">
        <v>153</v>
      </c>
      <c r="B39" s="49" t="s">
        <v>83</v>
      </c>
    </row>
    <row r="40" spans="1:2" ht="14.5" x14ac:dyDescent="0.35">
      <c r="A40" s="88">
        <v>154</v>
      </c>
      <c r="B40" s="49" t="s">
        <v>199</v>
      </c>
    </row>
    <row r="41" spans="1:2" ht="14.5" x14ac:dyDescent="0.35">
      <c r="A41" s="88">
        <v>155</v>
      </c>
      <c r="B41" s="49" t="s">
        <v>200</v>
      </c>
    </row>
    <row r="42" spans="1:2" ht="14.5" x14ac:dyDescent="0.35">
      <c r="A42" s="88">
        <v>156</v>
      </c>
      <c r="B42" s="49" t="s">
        <v>84</v>
      </c>
    </row>
    <row r="43" spans="1:2" ht="14.5" x14ac:dyDescent="0.35">
      <c r="A43" s="88">
        <v>157</v>
      </c>
      <c r="B43" s="49" t="s">
        <v>201</v>
      </c>
    </row>
    <row r="44" spans="1:2" ht="14.5" x14ac:dyDescent="0.35">
      <c r="A44" s="88">
        <v>160</v>
      </c>
      <c r="B44" s="49" t="s">
        <v>85</v>
      </c>
    </row>
    <row r="45" spans="1:2" ht="14.5" x14ac:dyDescent="0.35">
      <c r="A45" s="88">
        <v>161</v>
      </c>
      <c r="B45" s="49" t="s">
        <v>202</v>
      </c>
    </row>
    <row r="46" spans="1:2" ht="14.5" x14ac:dyDescent="0.35">
      <c r="A46" s="88">
        <v>163</v>
      </c>
      <c r="B46" s="49" t="s">
        <v>86</v>
      </c>
    </row>
    <row r="47" spans="1:2" ht="14.5" x14ac:dyDescent="0.35">
      <c r="A47" s="88">
        <v>164</v>
      </c>
      <c r="B47" s="49" t="s">
        <v>203</v>
      </c>
    </row>
    <row r="48" spans="1:2" ht="14.5" x14ac:dyDescent="0.35">
      <c r="A48" s="88">
        <v>165</v>
      </c>
      <c r="B48" s="49" t="s">
        <v>87</v>
      </c>
    </row>
    <row r="49" spans="1:2" ht="14.5" x14ac:dyDescent="0.35">
      <c r="A49" s="88">
        <v>166</v>
      </c>
      <c r="B49" s="49" t="s">
        <v>187</v>
      </c>
    </row>
    <row r="50" spans="1:2" ht="14.5" x14ac:dyDescent="0.35">
      <c r="A50" s="88">
        <v>167</v>
      </c>
      <c r="B50" s="49" t="s">
        <v>204</v>
      </c>
    </row>
    <row r="51" spans="1:2" ht="14.5" x14ac:dyDescent="0.35">
      <c r="A51" s="88">
        <v>170</v>
      </c>
      <c r="B51" s="49" t="s">
        <v>88</v>
      </c>
    </row>
    <row r="52" spans="1:2" ht="14.5" x14ac:dyDescent="0.35">
      <c r="A52" s="88">
        <v>179</v>
      </c>
      <c r="B52" s="49" t="s">
        <v>205</v>
      </c>
    </row>
    <row r="53" spans="1:2" ht="14.5" x14ac:dyDescent="0.35">
      <c r="A53" s="88">
        <v>183</v>
      </c>
      <c r="B53" s="49" t="s">
        <v>89</v>
      </c>
    </row>
    <row r="54" spans="1:2" ht="14.5" x14ac:dyDescent="0.35">
      <c r="A54" s="88">
        <v>189</v>
      </c>
      <c r="B54" s="49" t="s">
        <v>190</v>
      </c>
    </row>
    <row r="55" spans="1:2" ht="14.5" x14ac:dyDescent="0.35">
      <c r="A55" s="88">
        <v>190</v>
      </c>
      <c r="B55" s="49" t="s">
        <v>191</v>
      </c>
    </row>
    <row r="56" spans="1:2" ht="14.5" x14ac:dyDescent="0.35">
      <c r="A56" s="88">
        <v>191</v>
      </c>
      <c r="B56" s="49" t="s">
        <v>188</v>
      </c>
    </row>
    <row r="57" spans="1:2" ht="14.5" x14ac:dyDescent="0.35">
      <c r="A57" s="88">
        <v>192</v>
      </c>
      <c r="B57" s="49" t="s">
        <v>189</v>
      </c>
    </row>
    <row r="58" spans="1:2" ht="14.5" x14ac:dyDescent="0.35">
      <c r="A58" s="88">
        <v>193</v>
      </c>
      <c r="B58" s="49" t="s">
        <v>194</v>
      </c>
    </row>
    <row r="59" spans="1:2" ht="14.5" x14ac:dyDescent="0.35">
      <c r="A59" s="88">
        <v>195</v>
      </c>
      <c r="B59" s="49" t="s">
        <v>206</v>
      </c>
    </row>
    <row r="60" spans="1:2" ht="14.5" x14ac:dyDescent="0.35">
      <c r="A60" s="88">
        <v>196</v>
      </c>
      <c r="B60" s="53" t="s">
        <v>207</v>
      </c>
    </row>
    <row r="61" spans="1:2" ht="14.5" x14ac:dyDescent="0.35">
      <c r="A61" s="88">
        <v>197</v>
      </c>
      <c r="B61" s="49" t="s">
        <v>163</v>
      </c>
    </row>
    <row r="62" spans="1:2" ht="14.5" x14ac:dyDescent="0.35">
      <c r="A62" s="88">
        <v>198</v>
      </c>
      <c r="B62" s="49" t="s">
        <v>195</v>
      </c>
    </row>
    <row r="63" spans="1:2" ht="14.5" x14ac:dyDescent="0.35">
      <c r="A63" s="88">
        <v>199</v>
      </c>
      <c r="B63" s="49" t="s">
        <v>196</v>
      </c>
    </row>
    <row r="64" spans="1:2" ht="14.5" x14ac:dyDescent="0.35">
      <c r="A64" s="88">
        <v>300</v>
      </c>
      <c r="B64" s="53" t="s">
        <v>90</v>
      </c>
    </row>
    <row r="65" spans="1:2" ht="14.5" x14ac:dyDescent="0.35">
      <c r="A65" s="88">
        <v>301</v>
      </c>
      <c r="B65" s="53" t="s">
        <v>91</v>
      </c>
    </row>
    <row r="66" spans="1:2" ht="14.5" x14ac:dyDescent="0.35">
      <c r="A66" s="88">
        <v>303</v>
      </c>
      <c r="B66" s="53" t="s">
        <v>208</v>
      </c>
    </row>
    <row r="67" spans="1:2" ht="14.5" x14ac:dyDescent="0.35">
      <c r="A67" s="88">
        <v>306</v>
      </c>
      <c r="B67" s="49" t="s">
        <v>209</v>
      </c>
    </row>
    <row r="68" spans="1:2" ht="14.5" x14ac:dyDescent="0.35">
      <c r="A68" s="88">
        <v>308</v>
      </c>
      <c r="B68" s="49" t="s">
        <v>164</v>
      </c>
    </row>
    <row r="69" spans="1:2" ht="14.5" x14ac:dyDescent="0.35">
      <c r="A69" s="88">
        <v>309</v>
      </c>
      <c r="B69" s="49" t="s">
        <v>92</v>
      </c>
    </row>
    <row r="70" spans="1:2" ht="14.5" x14ac:dyDescent="0.35">
      <c r="A70" s="88">
        <v>313</v>
      </c>
      <c r="B70" s="49" t="s">
        <v>210</v>
      </c>
    </row>
    <row r="71" spans="1:2" ht="14.5" x14ac:dyDescent="0.35">
      <c r="A71" s="88">
        <v>319</v>
      </c>
      <c r="B71" s="49" t="s">
        <v>211</v>
      </c>
    </row>
    <row r="72" spans="1:2" ht="14.5" x14ac:dyDescent="0.35">
      <c r="A72" s="88">
        <v>320</v>
      </c>
      <c r="B72" s="49" t="s">
        <v>212</v>
      </c>
    </row>
    <row r="73" spans="1:2" ht="14.5" x14ac:dyDescent="0.35">
      <c r="A73" s="88">
        <v>321</v>
      </c>
      <c r="B73" s="49" t="s">
        <v>213</v>
      </c>
    </row>
    <row r="74" spans="1:2" ht="14.5" x14ac:dyDescent="0.35">
      <c r="A74" s="88">
        <v>322</v>
      </c>
      <c r="B74" s="49" t="s">
        <v>214</v>
      </c>
    </row>
    <row r="75" spans="1:2" ht="14.5" x14ac:dyDescent="0.35">
      <c r="A75" s="88">
        <v>323</v>
      </c>
      <c r="B75" s="49" t="s">
        <v>215</v>
      </c>
    </row>
    <row r="76" spans="1:2" ht="14.5" x14ac:dyDescent="0.35">
      <c r="A76" s="88">
        <v>326</v>
      </c>
      <c r="B76" s="49" t="s">
        <v>216</v>
      </c>
    </row>
    <row r="77" spans="1:2" ht="14.5" x14ac:dyDescent="0.35">
      <c r="A77" s="88">
        <v>327</v>
      </c>
      <c r="B77" s="49" t="s">
        <v>93</v>
      </c>
    </row>
    <row r="78" spans="1:2" ht="14.5" x14ac:dyDescent="0.35">
      <c r="A78" s="88">
        <v>328</v>
      </c>
      <c r="B78" s="49" t="s">
        <v>217</v>
      </c>
    </row>
    <row r="79" spans="1:2" ht="14.5" x14ac:dyDescent="0.35">
      <c r="A79" s="88">
        <v>441</v>
      </c>
      <c r="B79" s="49" t="s">
        <v>165</v>
      </c>
    </row>
    <row r="80" spans="1:2" ht="14.5" x14ac:dyDescent="0.35">
      <c r="A80" s="88">
        <v>442</v>
      </c>
      <c r="B80" s="49" t="s">
        <v>94</v>
      </c>
    </row>
    <row r="81" spans="1:2" ht="14.5" x14ac:dyDescent="0.35">
      <c r="A81" s="88">
        <v>443</v>
      </c>
      <c r="B81" s="49" t="s">
        <v>166</v>
      </c>
    </row>
    <row r="82" spans="1:2" ht="14.5" x14ac:dyDescent="0.35">
      <c r="A82" s="88">
        <v>451</v>
      </c>
      <c r="B82" s="49" t="s">
        <v>95</v>
      </c>
    </row>
    <row r="83" spans="1:2" ht="14.5" x14ac:dyDescent="0.35">
      <c r="A83" s="88">
        <v>452</v>
      </c>
      <c r="B83" s="49" t="s">
        <v>96</v>
      </c>
    </row>
    <row r="84" spans="1:2" ht="14.5" x14ac:dyDescent="0.35">
      <c r="A84" s="88">
        <v>453</v>
      </c>
      <c r="B84" s="49" t="s">
        <v>97</v>
      </c>
    </row>
    <row r="85" spans="1:2" ht="14.5" x14ac:dyDescent="0.35">
      <c r="A85" s="88">
        <v>457</v>
      </c>
      <c r="B85" s="49" t="s">
        <v>98</v>
      </c>
    </row>
    <row r="86" spans="1:2" ht="14.5" x14ac:dyDescent="0.35">
      <c r="A86" s="88">
        <v>458</v>
      </c>
      <c r="B86" s="49" t="s">
        <v>99</v>
      </c>
    </row>
    <row r="87" spans="1:2" ht="14.5" x14ac:dyDescent="0.35">
      <c r="A87" s="88">
        <v>460</v>
      </c>
      <c r="B87" s="49" t="s">
        <v>100</v>
      </c>
    </row>
    <row r="88" spans="1:2" ht="14.5" x14ac:dyDescent="0.35">
      <c r="A88" s="88">
        <v>461</v>
      </c>
      <c r="B88" s="49" t="s">
        <v>101</v>
      </c>
    </row>
    <row r="89" spans="1:2" ht="14.5" x14ac:dyDescent="0.35">
      <c r="A89" s="88">
        <v>462</v>
      </c>
      <c r="B89" s="49" t="s">
        <v>102</v>
      </c>
    </row>
    <row r="90" spans="1:2" ht="14.5" x14ac:dyDescent="0.35">
      <c r="A90" s="88">
        <v>463</v>
      </c>
      <c r="B90" s="49" t="s">
        <v>103</v>
      </c>
    </row>
    <row r="91" spans="1:2" ht="14.5" x14ac:dyDescent="0.35">
      <c r="A91" s="88">
        <v>464</v>
      </c>
      <c r="B91" s="49" t="s">
        <v>104</v>
      </c>
    </row>
    <row r="92" spans="1:2" ht="14.5" x14ac:dyDescent="0.35">
      <c r="A92" s="88">
        <v>465</v>
      </c>
      <c r="B92" s="49" t="s">
        <v>105</v>
      </c>
    </row>
    <row r="93" spans="1:2" ht="14.5" x14ac:dyDescent="0.35">
      <c r="A93" s="88">
        <v>467</v>
      </c>
      <c r="B93" s="49" t="s">
        <v>106</v>
      </c>
    </row>
    <row r="94" spans="1:2" ht="14.5" x14ac:dyDescent="0.35">
      <c r="A94" s="88">
        <v>469</v>
      </c>
      <c r="B94" s="49" t="s">
        <v>107</v>
      </c>
    </row>
    <row r="95" spans="1:2" ht="14.5" x14ac:dyDescent="0.35">
      <c r="A95" s="88">
        <v>470</v>
      </c>
      <c r="B95" s="49" t="s">
        <v>108</v>
      </c>
    </row>
    <row r="96" spans="1:2" ht="14.5" x14ac:dyDescent="0.35">
      <c r="A96" s="88">
        <v>471</v>
      </c>
      <c r="B96" s="49" t="s">
        <v>167</v>
      </c>
    </row>
    <row r="97" spans="1:2" ht="14.5" x14ac:dyDescent="0.35">
      <c r="A97" s="88">
        <v>472</v>
      </c>
      <c r="B97" s="49" t="s">
        <v>109</v>
      </c>
    </row>
    <row r="98" spans="1:2" ht="14.5" x14ac:dyDescent="0.35">
      <c r="A98" s="88">
        <v>473</v>
      </c>
      <c r="B98" s="49" t="s">
        <v>168</v>
      </c>
    </row>
    <row r="99" spans="1:2" ht="14.5" x14ac:dyDescent="0.35">
      <c r="A99" s="88">
        <v>474</v>
      </c>
      <c r="B99" s="49" t="s">
        <v>110</v>
      </c>
    </row>
    <row r="100" spans="1:2" ht="14.5" x14ac:dyDescent="0.35">
      <c r="A100" s="88">
        <v>476</v>
      </c>
      <c r="B100" s="49" t="s">
        <v>111</v>
      </c>
    </row>
    <row r="101" spans="1:2" ht="14.5" x14ac:dyDescent="0.35">
      <c r="A101" s="88">
        <v>478</v>
      </c>
      <c r="B101" s="49" t="s">
        <v>112</v>
      </c>
    </row>
    <row r="102" spans="1:2" ht="14.5" x14ac:dyDescent="0.35">
      <c r="A102" s="88">
        <v>480</v>
      </c>
      <c r="B102" s="49" t="s">
        <v>169</v>
      </c>
    </row>
    <row r="103" spans="1:2" ht="14.5" x14ac:dyDescent="0.35">
      <c r="A103" s="88">
        <v>484</v>
      </c>
      <c r="B103" s="49" t="s">
        <v>170</v>
      </c>
    </row>
    <row r="104" spans="1:2" ht="14.5" x14ac:dyDescent="0.35">
      <c r="A104" s="88">
        <v>488</v>
      </c>
      <c r="B104" s="49" t="s">
        <v>113</v>
      </c>
    </row>
    <row r="105" spans="1:2" ht="14.5" x14ac:dyDescent="0.35">
      <c r="A105" s="88">
        <v>489</v>
      </c>
      <c r="B105" s="49" t="s">
        <v>114</v>
      </c>
    </row>
    <row r="106" spans="1:2" ht="14.5" x14ac:dyDescent="0.35">
      <c r="A106" s="88">
        <v>496</v>
      </c>
      <c r="B106" s="49" t="s">
        <v>115</v>
      </c>
    </row>
    <row r="107" spans="1:2" ht="14.5" x14ac:dyDescent="0.35">
      <c r="A107" s="88">
        <v>497</v>
      </c>
      <c r="B107" s="49" t="s">
        <v>116</v>
      </c>
    </row>
    <row r="108" spans="1:2" ht="14.5" x14ac:dyDescent="0.35">
      <c r="A108" s="88">
        <v>500</v>
      </c>
      <c r="B108" s="49" t="s">
        <v>117</v>
      </c>
    </row>
    <row r="109" spans="1:2" ht="14.5" x14ac:dyDescent="0.35">
      <c r="A109" s="88">
        <v>502</v>
      </c>
      <c r="B109" s="49" t="s">
        <v>118</v>
      </c>
    </row>
    <row r="110" spans="1:2" ht="14.5" x14ac:dyDescent="0.35">
      <c r="A110" s="88">
        <v>503</v>
      </c>
      <c r="B110" s="49" t="s">
        <v>119</v>
      </c>
    </row>
    <row r="111" spans="1:2" ht="14.5" x14ac:dyDescent="0.35">
      <c r="A111" s="88">
        <v>504</v>
      </c>
      <c r="B111" s="49" t="s">
        <v>120</v>
      </c>
    </row>
    <row r="112" spans="1:2" ht="14.5" x14ac:dyDescent="0.35">
      <c r="A112" s="88">
        <v>520</v>
      </c>
      <c r="B112" s="49" t="s">
        <v>121</v>
      </c>
    </row>
    <row r="113" spans="1:2" ht="14.5" x14ac:dyDescent="0.35">
      <c r="A113" s="88">
        <v>521</v>
      </c>
      <c r="B113" s="49" t="s">
        <v>122</v>
      </c>
    </row>
    <row r="114" spans="1:2" ht="14.5" x14ac:dyDescent="0.35">
      <c r="A114" s="88">
        <v>522</v>
      </c>
      <c r="B114" s="49" t="s">
        <v>123</v>
      </c>
    </row>
    <row r="115" spans="1:2" ht="14.5" x14ac:dyDescent="0.35">
      <c r="A115" s="88">
        <v>523</v>
      </c>
      <c r="B115" s="49" t="s">
        <v>124</v>
      </c>
    </row>
    <row r="116" spans="1:2" ht="14.5" x14ac:dyDescent="0.35">
      <c r="A116" s="88">
        <v>524</v>
      </c>
      <c r="B116" s="49" t="s">
        <v>125</v>
      </c>
    </row>
    <row r="117" spans="1:2" ht="14.5" x14ac:dyDescent="0.35">
      <c r="A117" s="88">
        <v>525</v>
      </c>
      <c r="B117" s="49" t="s">
        <v>126</v>
      </c>
    </row>
    <row r="118" spans="1:2" ht="14.5" x14ac:dyDescent="0.35">
      <c r="A118" s="88">
        <v>526</v>
      </c>
      <c r="B118" s="49" t="s">
        <v>127</v>
      </c>
    </row>
    <row r="119" spans="1:2" ht="14.5" x14ac:dyDescent="0.35">
      <c r="A119" s="88">
        <v>527</v>
      </c>
      <c r="B119" s="49" t="s">
        <v>128</v>
      </c>
    </row>
    <row r="120" spans="1:2" ht="14.5" x14ac:dyDescent="0.35">
      <c r="A120" s="88">
        <v>528</v>
      </c>
      <c r="B120" s="49" t="s">
        <v>129</v>
      </c>
    </row>
    <row r="121" spans="1:2" ht="14.5" x14ac:dyDescent="0.35">
      <c r="A121" s="88">
        <v>530</v>
      </c>
      <c r="B121" s="49" t="s">
        <v>130</v>
      </c>
    </row>
    <row r="122" spans="1:2" ht="14.5" x14ac:dyDescent="0.35">
      <c r="A122" s="88">
        <v>531</v>
      </c>
      <c r="B122" s="49" t="s">
        <v>131</v>
      </c>
    </row>
    <row r="123" spans="1:2" ht="14.5" x14ac:dyDescent="0.35">
      <c r="A123" s="88">
        <v>532</v>
      </c>
      <c r="B123" s="49" t="s">
        <v>132</v>
      </c>
    </row>
    <row r="124" spans="1:2" ht="14.5" x14ac:dyDescent="0.35">
      <c r="A124" s="88">
        <v>533</v>
      </c>
      <c r="B124" s="49" t="s">
        <v>133</v>
      </c>
    </row>
    <row r="125" spans="1:2" ht="14.5" x14ac:dyDescent="0.35">
      <c r="A125" s="88">
        <v>534</v>
      </c>
      <c r="B125" s="49" t="s">
        <v>134</v>
      </c>
    </row>
    <row r="126" spans="1:2" ht="14.5" x14ac:dyDescent="0.35">
      <c r="A126" s="88">
        <v>536</v>
      </c>
      <c r="B126" s="49" t="s">
        <v>135</v>
      </c>
    </row>
    <row r="127" spans="1:2" ht="14.5" x14ac:dyDescent="0.35">
      <c r="A127" s="88">
        <v>537</v>
      </c>
      <c r="B127" s="49" t="s">
        <v>136</v>
      </c>
    </row>
    <row r="128" spans="1:2" ht="14.5" x14ac:dyDescent="0.35">
      <c r="A128" s="88">
        <v>538</v>
      </c>
      <c r="B128" s="49" t="s">
        <v>137</v>
      </c>
    </row>
    <row r="129" spans="1:2" ht="14.5" x14ac:dyDescent="0.35">
      <c r="A129" s="88">
        <v>539</v>
      </c>
      <c r="B129" s="49" t="s">
        <v>138</v>
      </c>
    </row>
    <row r="130" spans="1:2" ht="14.5" x14ac:dyDescent="0.35">
      <c r="A130" s="88">
        <v>540</v>
      </c>
      <c r="B130" s="49" t="s">
        <v>139</v>
      </c>
    </row>
    <row r="131" spans="1:2" ht="14.5" x14ac:dyDescent="0.35">
      <c r="A131" s="88">
        <v>541</v>
      </c>
      <c r="B131" s="49" t="s">
        <v>140</v>
      </c>
    </row>
    <row r="132" spans="1:2" ht="14.5" x14ac:dyDescent="0.35">
      <c r="A132" s="88">
        <v>542</v>
      </c>
      <c r="B132" s="49" t="s">
        <v>141</v>
      </c>
    </row>
    <row r="133" spans="1:2" ht="14.5" x14ac:dyDescent="0.35">
      <c r="A133" s="88">
        <v>543</v>
      </c>
      <c r="B133" s="49" t="s">
        <v>142</v>
      </c>
    </row>
    <row r="134" spans="1:2" ht="14.5" x14ac:dyDescent="0.35">
      <c r="A134" s="88">
        <v>551</v>
      </c>
      <c r="B134" s="49" t="s">
        <v>143</v>
      </c>
    </row>
    <row r="135" spans="1:2" ht="14.5" x14ac:dyDescent="0.35">
      <c r="A135" s="88">
        <v>552</v>
      </c>
      <c r="B135" s="49" t="s">
        <v>144</v>
      </c>
    </row>
    <row r="136" spans="1:2" ht="14.5" x14ac:dyDescent="0.35">
      <c r="A136" s="88">
        <v>601</v>
      </c>
      <c r="B136" s="49" t="s">
        <v>171</v>
      </c>
    </row>
    <row r="137" spans="1:2" ht="14.5" x14ac:dyDescent="0.35">
      <c r="A137" s="88">
        <v>602</v>
      </c>
      <c r="B137" s="49" t="s">
        <v>172</v>
      </c>
    </row>
    <row r="138" spans="1:2" ht="14.5" x14ac:dyDescent="0.35">
      <c r="A138" s="88">
        <v>603</v>
      </c>
      <c r="B138" s="49" t="s">
        <v>173</v>
      </c>
    </row>
    <row r="139" spans="1:2" ht="14.5" x14ac:dyDescent="0.35">
      <c r="A139" s="88">
        <v>604</v>
      </c>
      <c r="B139" s="49" t="s">
        <v>174</v>
      </c>
    </row>
    <row r="140" spans="1:2" ht="14.5" x14ac:dyDescent="0.35">
      <c r="A140" s="88">
        <v>605</v>
      </c>
      <c r="B140" s="49" t="s">
        <v>175</v>
      </c>
    </row>
    <row r="141" spans="1:2" ht="14.5" x14ac:dyDescent="0.35">
      <c r="A141" s="88">
        <v>606</v>
      </c>
      <c r="B141" s="49" t="s">
        <v>176</v>
      </c>
    </row>
    <row r="142" spans="1:2" ht="14.5" x14ac:dyDescent="0.35">
      <c r="A142" s="88">
        <v>607</v>
      </c>
      <c r="B142" s="49" t="s">
        <v>177</v>
      </c>
    </row>
    <row r="143" spans="1:2" ht="14.5" x14ac:dyDescent="0.35">
      <c r="A143" s="88">
        <v>609</v>
      </c>
      <c r="B143" s="49" t="s">
        <v>178</v>
      </c>
    </row>
    <row r="144" spans="1:2" ht="14.5" x14ac:dyDescent="0.35">
      <c r="A144" s="88">
        <v>610</v>
      </c>
      <c r="B144" s="49" t="s">
        <v>179</v>
      </c>
    </row>
    <row r="145" spans="1:3" ht="14.5" x14ac:dyDescent="0.35">
      <c r="A145" s="88">
        <v>611</v>
      </c>
      <c r="B145" s="49" t="s">
        <v>180</v>
      </c>
    </row>
    <row r="146" spans="1:3" ht="14.5" x14ac:dyDescent="0.35">
      <c r="A146" s="88">
        <v>612</v>
      </c>
      <c r="B146" s="49" t="s">
        <v>181</v>
      </c>
    </row>
    <row r="147" spans="1:3" ht="14.5" x14ac:dyDescent="0.35">
      <c r="A147" s="88">
        <v>614</v>
      </c>
      <c r="B147" s="49" t="s">
        <v>182</v>
      </c>
    </row>
    <row r="148" spans="1:3" ht="14.5" x14ac:dyDescent="0.35">
      <c r="A148" s="88">
        <v>615</v>
      </c>
      <c r="B148" s="49" t="s">
        <v>183</v>
      </c>
    </row>
    <row r="149" spans="1:3" ht="14.5" x14ac:dyDescent="0.35">
      <c r="A149" s="88">
        <v>616</v>
      </c>
      <c r="B149" s="49" t="s">
        <v>184</v>
      </c>
    </row>
    <row r="156" spans="1:3" s="52" customFormat="1" ht="13" x14ac:dyDescent="0.3">
      <c r="A156" s="50" t="s">
        <v>145</v>
      </c>
      <c r="B156" s="50"/>
      <c r="C156" s="51"/>
    </row>
    <row r="157" spans="1:3" ht="14.5" x14ac:dyDescent="0.35">
      <c r="A157" s="54">
        <v>2019</v>
      </c>
    </row>
    <row r="158" spans="1:3" ht="14.5" x14ac:dyDescent="0.35">
      <c r="A158" s="54">
        <v>2020</v>
      </c>
    </row>
    <row r="159" spans="1:3" ht="14.5" x14ac:dyDescent="0.35">
      <c r="A159" s="54">
        <v>2021</v>
      </c>
    </row>
    <row r="160" spans="1:3" ht="14.5" x14ac:dyDescent="0.35">
      <c r="A160" s="54">
        <v>2022</v>
      </c>
    </row>
    <row r="161" spans="1:1" ht="14.5" x14ac:dyDescent="0.35">
      <c r="A161" s="54">
        <v>2023</v>
      </c>
    </row>
  </sheetData>
  <sheetProtection algorithmName="SHA-512" hashValue="ToE5i9u9n9K5pCPVUWrUM+6IVUC/w3MOwM+2w8RiW3Ghh3Zzh73Vk5GNVFOYdn8VUJDpvHN1Q3nCMo06TH9bvA==" saltValue="4sCqb7T61Im42UKlEYQ00Q==" spinCount="100000" sheet="1" objects="1" scenarios="1"/>
  <sortState ref="A10:B140">
    <sortCondition ref="A10:A14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 NTK 1</vt:lpstr>
      <vt:lpstr> NTK 2</vt:lpstr>
      <vt:lpstr> NTK 3</vt:lpstr>
      <vt:lpstr>Daten Drop-down Listen</vt:lpstr>
      <vt:lpstr>Betriebsjahre</vt:lpstr>
      <vt:lpstr>' NTK 1'!Druckbereich</vt:lpstr>
      <vt:lpstr>' NTK 2'!Druckbereich</vt:lpstr>
      <vt:lpstr>' NTK 3'!Druckbereich</vt:lpstr>
      <vt:lpstr>Einrichtungen</vt:lpstr>
      <vt:lpstr>EinrichtungsCodes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K.-M. Röthlisberger</dc:creator>
  <cp:lastModifiedBy>Tobias Widmer</cp:lastModifiedBy>
  <cp:lastPrinted>2020-09-29T12:55:50Z</cp:lastPrinted>
  <dcterms:created xsi:type="dcterms:W3CDTF">1998-08-26T11:51:40Z</dcterms:created>
  <dcterms:modified xsi:type="dcterms:W3CDTF">2020-09-29T13:03:05Z</dcterms:modified>
</cp:coreProperties>
</file>